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tabRatio="899" activeTab="3"/>
  </bookViews>
  <sheets>
    <sheet name="Приложение  № 5" sheetId="1" r:id="rId1"/>
    <sheet name="Приложение№ 3" sheetId="2" r:id="rId2"/>
    <sheet name="Приложение № 4 " sheetId="3" r:id="rId3"/>
    <sheet name="приложение № 6" sheetId="4" r:id="rId4"/>
  </sheets>
  <definedNames>
    <definedName name="_xlnm.Print_Area" localSheetId="0">'Приложение  № 5'!$A$5:$D$69</definedName>
    <definedName name="_xlnm.Print_Area" localSheetId="3">'приложение № 6'!$A$5:$J$244</definedName>
  </definedNames>
  <calcPr fullCalcOnLoad="1"/>
</workbook>
</file>

<file path=xl/sharedStrings.xml><?xml version="1.0" encoding="utf-8"?>
<sst xmlns="http://schemas.openxmlformats.org/spreadsheetml/2006/main" count="965" uniqueCount="228">
  <si>
    <t>Наименование</t>
  </si>
  <si>
    <t>Рз</t>
  </si>
  <si>
    <t>ПР</t>
  </si>
  <si>
    <t>Сумма на год (тыс. рублей)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</si>
  <si>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</si>
  <si>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</si>
  <si>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</si>
  <si>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</si>
  <si>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</si>
  <si>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</si>
  <si>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</si>
  <si>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</si>
  <si>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</si>
  <si>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</si>
  <si>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</si>
  <si>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</si>
  <si>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</si>
  <si>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 вопросы  в области  национальной  экономики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</si>
  <si>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</si>
  <si>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</si>
  <si>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</si>
  <si>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</si>
  <si>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</si>
  <si>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</si>
  <si>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образования</t>
  </si>
  <si>
    <t>Культура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</si>
  <si>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</si>
  <si>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</si>
  <si>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</si>
  <si>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</si>
  <si>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</si>
  <si>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</si>
  <si>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</si>
  <si>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</si>
  <si>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</si>
  <si>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обеспечение населения</t>
  </si>
  <si>
    <t>Охрана семьи, материнства и детства</t>
  </si>
  <si>
    <t>ВСЕГО</t>
  </si>
  <si>
    <t>Вед</t>
  </si>
  <si>
    <t>ЦСР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</si>
  <si>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</si>
  <si>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</si>
  <si>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Благоустройство</t>
  </si>
  <si>
    <t>Охрана окружающей  среды</t>
  </si>
  <si>
    <t>Охрана объектов    растительного   и  животного  мира   и  среды  их  обитания</t>
  </si>
  <si>
    <t>Жилищное  хозяйство</t>
  </si>
  <si>
    <t>Национальная  экономика</t>
  </si>
  <si>
    <t>Дума Октябрьского  района</t>
  </si>
  <si>
    <t>Выполнение функций органами местного самоуправления</t>
  </si>
  <si>
    <t>Скорая  медицинская  помощь</t>
  </si>
  <si>
    <t>Субсидии  бюджетам  субъектов Российской  Федерации   и муниципальных образований (межбюджетные  субсидии )</t>
  </si>
  <si>
    <t>Национальная оборона</t>
  </si>
  <si>
    <t>Друние  вопросы в области социальной  политики</t>
  </si>
  <si>
    <t>Изме
нения
(тыс.
руб)</t>
  </si>
  <si>
    <t>Сумма на год  (тыс. рублей)</t>
  </si>
  <si>
    <t>к  решению Совета депутатов</t>
  </si>
  <si>
    <t xml:space="preserve">к  решению Совета депутатов </t>
  </si>
  <si>
    <t>Связь и информатика</t>
  </si>
  <si>
    <t>Физическая культура</t>
  </si>
  <si>
    <t>Прочие межбюджетные трансферты общего характера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</si>
  <si>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</si>
  <si>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Национальная  безопасность  и правоохранительная  деятельность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</si>
  <si>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</si>
  <si>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</si>
  <si>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</si>
  <si>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</si>
  <si>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Уплата налогов, сборов и иных платежей </t>
  </si>
  <si>
    <t>Резервные средства</t>
  </si>
  <si>
    <t>городского поселения  Приобье</t>
  </si>
  <si>
    <t>городского  поселения Приобье</t>
  </si>
  <si>
    <t>Транспорт</t>
  </si>
  <si>
    <t>Органы юстиции</t>
  </si>
  <si>
    <t>Непрограммные расходы</t>
  </si>
  <si>
    <t>Мероприятия в области национальной экономики</t>
  </si>
  <si>
    <t xml:space="preserve"> Жилищно-коммунальноое хозяйство</t>
  </si>
  <si>
    <t>Мобилизационная и вневойсковая подготовка</t>
  </si>
  <si>
    <t>Итого</t>
  </si>
  <si>
    <t xml:space="preserve">Сумма на год  </t>
  </si>
  <si>
    <t>(тыс. руб.)</t>
  </si>
  <si>
    <t>к решению Совета депутатов</t>
  </si>
  <si>
    <t>Муниципальные программы</t>
  </si>
  <si>
    <t xml:space="preserve">    классификации расходов бюджета    городского поселения Приобье </t>
  </si>
  <si>
    <t>Дорожное хозяйство (дорожные фонды)</t>
  </si>
  <si>
    <t>Распределение бюджетных ассигнований по разделам, подразделам, целевым статьям                                                            ( муниципальным программам Октябрьского района  и непрограммным направлениям деятельности), группам и подгруппам видов расходов классификации расходов бюджета Октябрьского  района на 2015 год</t>
  </si>
  <si>
    <t>Непрограммные направления деятельности "Обеспечение деятельности муниципальных органов власти"</t>
  </si>
  <si>
    <t>Непрограммные направления деятельности</t>
  </si>
  <si>
    <t>Непрограммные направления  деятельности</t>
  </si>
  <si>
    <t>04</t>
  </si>
  <si>
    <t>08</t>
  </si>
  <si>
    <t>Связь   и  информатика</t>
  </si>
  <si>
    <t xml:space="preserve">Ведомственная структура расходов бюджета городского поселения Приобье </t>
  </si>
  <si>
    <t xml:space="preserve">            Распределение бюджетных ассигнований по целевым статьям</t>
  </si>
  <si>
    <t>Реализация мероприятий</t>
  </si>
  <si>
    <t xml:space="preserve">Глава  муниципального  образования </t>
  </si>
  <si>
    <t xml:space="preserve">Заместители главы  муниципального  образования </t>
  </si>
  <si>
    <t>Прочие мероприятия  органов местного самоуправления</t>
  </si>
  <si>
    <t xml:space="preserve">Мероприятия в области жилищно-коммунального хозяйства </t>
  </si>
  <si>
    <t xml:space="preserve">Реализация мероприятий   </t>
  </si>
  <si>
    <t xml:space="preserve">Мероприятия в области культуры и кинематографии </t>
  </si>
  <si>
    <t xml:space="preserve">Расходы на обеспечение деятельности (оказание услуг) муниципальных учреждений </t>
  </si>
  <si>
    <t xml:space="preserve">Мероприятия в сфере культуры и кинематографии </t>
  </si>
  <si>
    <t>Расходы на обеспечение функций органов местного самоуправления</t>
  </si>
  <si>
    <t xml:space="preserve">Мероприятия  в области жилищно-коммунального хозяйства </t>
  </si>
  <si>
    <t xml:space="preserve">Мероприятия в области  жилищно-коммунального хозяйства </t>
  </si>
  <si>
    <t>Другие вопросы в области национальной безопасности и правоохранительной деятельности</t>
  </si>
  <si>
    <t>Иные закупки товаров, работ и услуг для обеспечения государственных (муниципальных) нужд</t>
  </si>
  <si>
    <t xml:space="preserve">Резервные фонды администрации поселения 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</si>
  <si>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</si>
  <si>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Приложение № 5</t>
  </si>
  <si>
    <t>Приложение № 7</t>
  </si>
  <si>
    <t xml:space="preserve">                                                                                                                                          Приложение  № 9</t>
  </si>
  <si>
    <t xml:space="preserve">                             Приложение № 11</t>
  </si>
  <si>
    <t>В том числе за счет субвенций  (субсидий) из федерального  и окружного  бюджета</t>
  </si>
  <si>
    <t>В том числе за счет субвенций  на исполнение  государственных  полномочий</t>
  </si>
  <si>
    <t>Реализация мероприятий в рамках непрограммного направления деятельности</t>
  </si>
  <si>
    <t>Мобилизацонная и вневойсковая подготовка</t>
  </si>
  <si>
    <t>0502</t>
  </si>
  <si>
    <t>0503</t>
  </si>
  <si>
    <t>"Программа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</si>
  <si>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>2500000000</t>
  </si>
  <si>
    <t>Расходы на реализацию мероприятий</t>
  </si>
  <si>
    <t>Подпрограмма "Комплексные мероприятия по организации дорожного движения, в том числе мероприятия по повышению безопасности дорожного движения, снижению перегруженности дорог и (или) их участков " Программы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</si>
  <si>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>2570000000</t>
  </si>
  <si>
    <t>Основное мероприятие "Выполнение работ по содержанию автомобильных дорог общего пользования местного значения, внутриквартальных автомобильных дорог, тротуаров в городском поселении Приобье"</t>
  </si>
  <si>
    <t>2570100000</t>
  </si>
  <si>
    <t>2570199990</t>
  </si>
  <si>
    <t>0501</t>
  </si>
  <si>
    <t xml:space="preserve">Культура, кинематография </t>
  </si>
  <si>
    <t xml:space="preserve">Культура,  кинематография </t>
  </si>
  <si>
    <t>Закупка товаров, работ и услуг для обеспечения государственных (муниципальных) нужд</t>
  </si>
  <si>
    <t>Непрограммные направленния деятельности</t>
  </si>
  <si>
    <t>Мероприятия в сфере физической культуры и спорта в рамках непрограммных направлений деятельности</t>
  </si>
  <si>
    <t>0113</t>
  </si>
  <si>
    <t>0309</t>
  </si>
  <si>
    <t xml:space="preserve">Распределение бюджетных ассигнований  по разделам и подразделам классификации расходов бюджета городского  поселения Приобье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</si>
  <si>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</si>
  <si>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) работ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</si>
  <si>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</si>
  <si>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   </t>
  </si>
  <si>
    <t>0410</t>
  </si>
  <si>
    <t>тыс. руб.</t>
  </si>
  <si>
    <t>Общеэкономические вопросы</t>
  </si>
  <si>
    <t>классификации бюджета городского поселения Приобье на 2021 год</t>
  </si>
  <si>
    <t>Расходы на проведение работ по технической паспортизации муниципального имущества</t>
  </si>
  <si>
    <t>4000000000</t>
  </si>
  <si>
    <t>4030000000</t>
  </si>
  <si>
    <t>Мероприятия по защите населения и территории от чрезвычайных ситуаций природного и техногенного характера, гражданская оборона</t>
  </si>
  <si>
    <t>Расходы на содержание резервов материальных ресурсов (запасов) для предупреждения, ликвидации чрезвычайных ситуаций в целях гражданской обороны</t>
  </si>
  <si>
    <t>Расходы на создание условий для деятельности народных дружин</t>
  </si>
  <si>
    <t xml:space="preserve"> Реализация  мероприятий по содействию трудоустройству гражлдан</t>
  </si>
  <si>
    <t>Расходы на капитальный ремонт и ремонт автомобильных дорог общего пользования местного значения</t>
  </si>
  <si>
    <t>Расходы на межевание земельных участков</t>
  </si>
  <si>
    <t xml:space="preserve">                                     ……… .</t>
  </si>
  <si>
    <t>Расходы на  аварийно-технический запас в сфере ЖКХ</t>
  </si>
  <si>
    <t>Расходы на развитие сферы культуры в муниципальных образованиях автономного округа</t>
  </si>
  <si>
    <t xml:space="preserve">                                      на 2021 год                                                      тыс. руб.</t>
  </si>
  <si>
    <t>0102</t>
  </si>
  <si>
    <t>0408</t>
  </si>
  <si>
    <t>0412</t>
  </si>
  <si>
    <t>0203</t>
  </si>
  <si>
    <t>на 2021 год</t>
  </si>
  <si>
    <t>Непрограммное направление деятельности "Исполнение  отдельных расходных обязательств Октябрьского района"</t>
  </si>
  <si>
    <t>Мероприятия по содействию улучшению положения на рынке труда не занятых трудовой деятельностью и безработных граждан</t>
  </si>
  <si>
    <t>0401</t>
  </si>
  <si>
    <t>4010000000</t>
  </si>
  <si>
    <t>4010059300</t>
  </si>
  <si>
    <t>40100D9300</t>
  </si>
  <si>
    <t>ЗАГС</t>
  </si>
  <si>
    <t>Предоставление субсидий  организациям</t>
  </si>
  <si>
    <t>Исполнение судебных актов</t>
  </si>
  <si>
    <t xml:space="preserve">  от " _22___" _декабря___ 2020 года №__36___ </t>
  </si>
  <si>
    <t xml:space="preserve">  от "_22___"_декабря____  2020 года №_36__ </t>
  </si>
  <si>
    <t xml:space="preserve">от " _22__  "_декабря____2020 года № _36___ </t>
  </si>
  <si>
    <t xml:space="preserve">    от " _22___"__декабря__  2020 года №_36___</t>
  </si>
  <si>
    <t>Подпрограмма "Мероприятия по развитию сети дорог городского поселения Приобье" Программы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</si>
  <si>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>Основное мероприятие "Мероприятия по развитию сети дорог городского поселения Приобье"</t>
  </si>
  <si>
    <t>Иные закупки товаров, работ и услуг для государственных (муниципальных) нужд</t>
  </si>
  <si>
    <t>2560000000</t>
  </si>
  <si>
    <t>2560100000</t>
  </si>
  <si>
    <t>Муниципальная программа "Профилактика правонарушений в сфере общественного порядка в городском поселении Приобье на 2021-2023 годы"</t>
  </si>
  <si>
    <t>Основное мероприятие "Мероприятия, направленные на профилактику правонарушений в сфере общественного порядка"</t>
  </si>
  <si>
    <t>0100000000</t>
  </si>
  <si>
    <t>0110000000</t>
  </si>
  <si>
    <t>0110082300</t>
  </si>
  <si>
    <t>01100S2300</t>
  </si>
  <si>
    <t>2560199990</t>
  </si>
  <si>
    <t>Расходы на организацию мероприятий при осуществлении деятельности по обращению с животными без владельцев</t>
  </si>
  <si>
    <t>Другие вопросы в области культуры, кинематографии</t>
  </si>
  <si>
    <t>Социальное обеспечение и иные выплаты населению</t>
  </si>
  <si>
    <t>Иные выплаты населению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</si>
  <si>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</si>
  <si>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ХМАО-Югры</t>
  </si>
  <si>
    <t xml:space="preserve">  от " ____" ________________ 2021 года №_____ </t>
  </si>
  <si>
    <t>Расходы на реализацию мероприятий обеспечения равных прав потребителей энергитических ресурсов</t>
  </si>
  <si>
    <t>Расходы на методическое обеспечение и подготовку муниципальных служащих и работников муниципальных учреждений по вопросам профилактики терроризма</t>
  </si>
  <si>
    <t xml:space="preserve">  от "____"____________________  2021 года №___ </t>
  </si>
  <si>
    <t xml:space="preserve">от " ___  "__________________2021 года № ____ </t>
  </si>
  <si>
    <t xml:space="preserve">    от " __"_______________  2021 года №___</t>
  </si>
  <si>
    <t>2560189112</t>
  </si>
  <si>
    <t>2560189111</t>
  </si>
  <si>
    <t>Расходы на реализацию мероприятий, связанных с дезинфекционной обработкой мест общего пользования</t>
  </si>
  <si>
    <t>Расходы на благоустройство территорий муниципальных образований</t>
  </si>
  <si>
    <t>406F282600</t>
  </si>
  <si>
    <t>406F2S2600</t>
  </si>
  <si>
    <t>Расходы на ремонт, капитальный ремонт и обустройство автомобильных дорог местного значения</t>
  </si>
  <si>
    <t>2560189113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</si>
  <si>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</si>
  <si>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</t>
  </si>
  <si>
    <t>Субсидии юридическим лицам (кроме некоммерческих организаций), индивидуальным предпринимателям, физическим  лицам- производителям товаров, работ, услуг</t>
  </si>
  <si>
    <t>безвозмездно</t>
  </si>
  <si>
    <t>безвоз</t>
  </si>
  <si>
    <t>Расходы за счет резервного фонда администрации Октябрьского района</t>
  </si>
  <si>
    <t>направлениям деятельности, группам и подгруппам видов расходов</t>
  </si>
  <si>
    <t xml:space="preserve">статьям муниципальных программ  и непрограммным </t>
  </si>
  <si>
    <t xml:space="preserve"> направлениям деятельности, группам и подгруппам видов расходов </t>
  </si>
  <si>
    <t xml:space="preserve">муниципальных программ и непрограммным </t>
  </si>
  <si>
    <t>Приложение №3</t>
  </si>
  <si>
    <t>Приложение № 4</t>
  </si>
  <si>
    <t xml:space="preserve">                                                                                                                                          Приложение  № 5</t>
  </si>
  <si>
    <t xml:space="preserve">                             Приложение № 6</t>
  </si>
  <si>
    <t>Иные межбюджетные трансферты</t>
  </si>
  <si>
    <t>Расходы на проведение организационных и культурно-просветительских мероприятий с ветеранами Октябрьского района</t>
  </si>
  <si>
    <t>40700S2520</t>
  </si>
  <si>
    <t>Субсидии бюджетным учреждениям на иные цели</t>
  </si>
  <si>
    <t xml:space="preserve">Субсидии  (гранты в форме субсидий), не подлежащие казначейскому сопровождению </t>
  </si>
  <si>
    <t>Гражданская оборона</t>
  </si>
  <si>
    <t>Расходы  на комплекс инженерно-технических работ по оценке технического состояния автомобильных дорог, паспортизации автомобильных дорог "Проект организации дорожного движения и обустройство на автомобильных дорогах общего пользования</t>
  </si>
  <si>
    <t>Расходы на организацию мероприятий при осуществлении деятельности по обращению с животными без владельцев (бюджет района)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</si>
</sst>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0\-0"/>
    <numFmt numFmtId="190" formatCode="[$-FC19]d\ mmmm\ yyyy\ &quot;г.&quot;"/>
    <numFmt numFmtId="191" formatCode="#,##0.0_р_."/>
    <numFmt numFmtId="192" formatCode="00;;&quot;&quot;"/>
    <numFmt numFmtId="193" formatCode="000\.00\.00;;&quot;&quot;"/>
    <numFmt numFmtId="194" formatCode="0000000000"/>
    <numFmt numFmtId="195" formatCode="#,##0.0\ &quot;₽&quot;"/>
  </numFmts>
  <fonts count="60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 Cyr"/>
      <family val="0"/>
    </font>
    <font>
      <sz val="8"/>
      <name val="Arial"/>
      <family val="2"/>
    </font>
    <font>
      <sz val="10"/>
      <color indexed="10"/>
      <name val="Times New Roman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54" applyFont="1">
      <alignment/>
      <protection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3" fillId="0" borderId="0" xfId="54" applyFont="1" applyProtection="1">
      <alignment/>
      <protection hidden="1"/>
    </xf>
    <xf numFmtId="0" fontId="3" fillId="0" borderId="0" xfId="54" applyFont="1">
      <alignment/>
      <protection/>
    </xf>
    <xf numFmtId="0" fontId="1" fillId="0" borderId="0" xfId="54" applyNumberFormat="1" applyFont="1" applyFill="1" applyBorder="1" applyAlignment="1" applyProtection="1">
      <alignment/>
      <protection hidden="1"/>
    </xf>
    <xf numFmtId="0" fontId="4" fillId="0" borderId="0" xfId="54" applyNumberFormat="1" applyFont="1" applyFill="1" applyBorder="1" applyAlignment="1" applyProtection="1">
      <alignment horizontal="centerContinuous"/>
      <protection hidden="1"/>
    </xf>
    <xf numFmtId="0" fontId="1" fillId="0" borderId="0" xfId="54" applyNumberFormat="1" applyFont="1" applyFill="1" applyBorder="1" applyAlignment="1" applyProtection="1">
      <alignment horizontal="right"/>
      <protection hidden="1"/>
    </xf>
    <xf numFmtId="0" fontId="4" fillId="0" borderId="0" xfId="54" applyNumberFormat="1" applyFont="1" applyFill="1" applyAlignment="1" applyProtection="1">
      <alignment/>
      <protection hidden="1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4" applyNumberFormat="1" applyFont="1" applyFill="1" applyBorder="1" applyAlignment="1" applyProtection="1">
      <alignment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3" fillId="0" borderId="11" xfId="54" applyNumberFormat="1" applyFont="1" applyFill="1" applyBorder="1" applyAlignment="1" applyProtection="1">
      <alignment wrapText="1"/>
      <protection hidden="1"/>
    </xf>
    <xf numFmtId="174" fontId="3" fillId="0" borderId="11" xfId="54" applyNumberFormat="1" applyFont="1" applyFill="1" applyBorder="1" applyAlignment="1" applyProtection="1">
      <alignment wrapText="1"/>
      <protection hidden="1"/>
    </xf>
    <xf numFmtId="0" fontId="6" fillId="0" borderId="0" xfId="54" applyNumberFormat="1" applyFont="1" applyFill="1" applyBorder="1" applyAlignment="1" applyProtection="1">
      <alignment/>
      <protection hidden="1"/>
    </xf>
    <xf numFmtId="0" fontId="4" fillId="0" borderId="0" xfId="54" applyFont="1">
      <alignment/>
      <protection/>
    </xf>
    <xf numFmtId="0" fontId="5" fillId="0" borderId="10" xfId="54" applyNumberFormat="1" applyFont="1" applyFill="1" applyBorder="1" applyAlignment="1" applyProtection="1">
      <alignment wrapText="1"/>
      <protection hidden="1"/>
    </xf>
    <xf numFmtId="174" fontId="5" fillId="0" borderId="10" xfId="54" applyNumberFormat="1" applyFont="1" applyFill="1" applyBorder="1" applyAlignment="1" applyProtection="1">
      <alignment wrapText="1"/>
      <protection hidden="1"/>
    </xf>
    <xf numFmtId="175" fontId="5" fillId="0" borderId="10" xfId="54" applyNumberFormat="1" applyFont="1" applyFill="1" applyBorder="1" applyAlignment="1" applyProtection="1">
      <alignment/>
      <protection hidden="1"/>
    </xf>
    <xf numFmtId="0" fontId="7" fillId="0" borderId="0" xfId="54" applyNumberFormat="1" applyFont="1" applyFill="1" applyBorder="1" applyAlignment="1" applyProtection="1">
      <alignment/>
      <protection hidden="1"/>
    </xf>
    <xf numFmtId="0" fontId="3" fillId="0" borderId="10" xfId="54" applyNumberFormat="1" applyFont="1" applyFill="1" applyBorder="1" applyAlignment="1" applyProtection="1">
      <alignment wrapText="1"/>
      <protection hidden="1"/>
    </xf>
    <xf numFmtId="174" fontId="3" fillId="0" borderId="10" xfId="54" applyNumberFormat="1" applyFont="1" applyFill="1" applyBorder="1" applyAlignment="1" applyProtection="1">
      <alignment wrapText="1"/>
      <protection hidden="1"/>
    </xf>
    <xf numFmtId="0" fontId="6" fillId="0" borderId="0" xfId="54" applyNumberFormat="1" applyFont="1" applyFill="1" applyAlignment="1" applyProtection="1">
      <alignment/>
      <protection hidden="1"/>
    </xf>
    <xf numFmtId="0" fontId="1" fillId="0" borderId="0" xfId="54" applyFont="1" applyAlignment="1">
      <alignment/>
      <protection/>
    </xf>
    <xf numFmtId="0" fontId="4" fillId="0" borderId="0" xfId="56" applyNumberFormat="1" applyFont="1" applyFill="1" applyAlignment="1" applyProtection="1">
      <alignment/>
      <protection hidden="1"/>
    </xf>
    <xf numFmtId="0" fontId="1" fillId="0" borderId="0" xfId="56" applyFont="1">
      <alignment/>
      <protection/>
    </xf>
    <xf numFmtId="0" fontId="5" fillId="0" borderId="0" xfId="56" applyFont="1">
      <alignment/>
      <protection/>
    </xf>
    <xf numFmtId="0" fontId="4" fillId="0" borderId="0" xfId="56" applyNumberFormat="1" applyFont="1" applyFill="1" applyAlignment="1" applyProtection="1">
      <alignment horizontal="centerContinuous"/>
      <protection hidden="1"/>
    </xf>
    <xf numFmtId="0" fontId="8" fillId="0" borderId="0" xfId="56" applyNumberFormat="1" applyFont="1" applyFill="1" applyAlignment="1" applyProtection="1">
      <alignment horizontal="right"/>
      <protection hidden="1"/>
    </xf>
    <xf numFmtId="0" fontId="1" fillId="0" borderId="10" xfId="56" applyNumberFormat="1" applyFont="1" applyFill="1" applyBorder="1" applyAlignment="1" applyProtection="1">
      <alignment horizontal="center" vertical="center"/>
      <protection hidden="1"/>
    </xf>
    <xf numFmtId="0" fontId="4" fillId="0" borderId="0" xfId="56" applyFont="1">
      <alignment/>
      <protection/>
    </xf>
    <xf numFmtId="0" fontId="1" fillId="0" borderId="10" xfId="56" applyNumberFormat="1" applyFont="1" applyFill="1" applyBorder="1" applyAlignment="1" applyProtection="1">
      <alignment wrapText="1"/>
      <protection hidden="1"/>
    </xf>
    <xf numFmtId="176" fontId="1" fillId="0" borderId="10" xfId="56" applyNumberFormat="1" applyFont="1" applyFill="1" applyBorder="1" applyAlignment="1" applyProtection="1">
      <alignment wrapText="1"/>
      <protection hidden="1"/>
    </xf>
    <xf numFmtId="174" fontId="1" fillId="0" borderId="10" xfId="56" applyNumberFormat="1" applyFont="1" applyFill="1" applyBorder="1" applyAlignment="1" applyProtection="1">
      <alignment wrapText="1"/>
      <protection hidden="1"/>
    </xf>
    <xf numFmtId="175" fontId="1" fillId="0" borderId="10" xfId="56" applyNumberFormat="1" applyFont="1" applyFill="1" applyBorder="1" applyAlignment="1" applyProtection="1">
      <alignment/>
      <protection hidden="1"/>
    </xf>
    <xf numFmtId="0" fontId="1" fillId="0" borderId="10" xfId="56" applyFont="1" applyBorder="1">
      <alignment/>
      <protection/>
    </xf>
    <xf numFmtId="174" fontId="1" fillId="0" borderId="10" xfId="56" applyNumberFormat="1" applyFont="1" applyFill="1" applyBorder="1" applyAlignment="1" applyProtection="1">
      <alignment/>
      <protection hidden="1"/>
    </xf>
    <xf numFmtId="0" fontId="1" fillId="0" borderId="0" xfId="56" applyFont="1" applyFill="1">
      <alignment/>
      <protection/>
    </xf>
    <xf numFmtId="176" fontId="4" fillId="33" borderId="10" xfId="56" applyNumberFormat="1" applyFont="1" applyFill="1" applyBorder="1" applyAlignment="1" applyProtection="1">
      <alignment wrapText="1"/>
      <protection hidden="1"/>
    </xf>
    <xf numFmtId="0" fontId="4" fillId="33" borderId="10" xfId="56" applyFont="1" applyFill="1" applyBorder="1">
      <alignment/>
      <protection/>
    </xf>
    <xf numFmtId="3" fontId="1" fillId="0" borderId="10" xfId="56" applyNumberFormat="1" applyFont="1" applyFill="1" applyBorder="1" applyAlignment="1" applyProtection="1">
      <alignment/>
      <protection hidden="1"/>
    </xf>
    <xf numFmtId="3" fontId="4" fillId="33" borderId="10" xfId="56" applyNumberFormat="1" applyFont="1" applyFill="1" applyBorder="1" applyAlignment="1" applyProtection="1">
      <alignment/>
      <protection hidden="1"/>
    </xf>
    <xf numFmtId="175" fontId="1" fillId="0" borderId="0" xfId="54" applyNumberFormat="1" applyFont="1">
      <alignment/>
      <protection/>
    </xf>
    <xf numFmtId="3" fontId="1" fillId="0" borderId="10" xfId="56" applyNumberFormat="1" applyFont="1" applyBorder="1">
      <alignment/>
      <protection/>
    </xf>
    <xf numFmtId="0" fontId="3" fillId="0" borderId="10" xfId="54" applyNumberFormat="1" applyFont="1" applyFill="1" applyBorder="1" applyAlignment="1" applyProtection="1">
      <alignment wrapText="1"/>
      <protection hidden="1"/>
    </xf>
    <xf numFmtId="174" fontId="3" fillId="0" borderId="10" xfId="54" applyNumberFormat="1" applyFont="1" applyFill="1" applyBorder="1" applyAlignment="1" applyProtection="1">
      <alignment wrapText="1"/>
      <protection hidden="1"/>
    </xf>
    <xf numFmtId="3" fontId="4" fillId="0" borderId="10" xfId="56" applyNumberFormat="1" applyFont="1" applyFill="1" applyBorder="1" applyAlignment="1" applyProtection="1">
      <alignment/>
      <protection hidden="1"/>
    </xf>
    <xf numFmtId="175" fontId="4" fillId="0" borderId="10" xfId="56" applyNumberFormat="1" applyFont="1" applyFill="1" applyBorder="1" applyAlignment="1" applyProtection="1">
      <alignment/>
      <protection hidden="1"/>
    </xf>
    <xf numFmtId="176" fontId="1" fillId="0" borderId="10" xfId="56" applyNumberFormat="1" applyFont="1" applyFill="1" applyBorder="1" applyAlignment="1" applyProtection="1">
      <alignment wrapText="1"/>
      <protection hidden="1"/>
    </xf>
    <xf numFmtId="175" fontId="3" fillId="0" borderId="10" xfId="54" applyNumberFormat="1" applyFont="1" applyFill="1" applyBorder="1" applyAlignment="1" applyProtection="1">
      <alignment/>
      <protection hidden="1"/>
    </xf>
    <xf numFmtId="175" fontId="3" fillId="0" borderId="10" xfId="54" applyNumberFormat="1" applyFont="1" applyFill="1" applyBorder="1" applyAlignment="1" applyProtection="1">
      <alignment/>
      <protection hidden="1"/>
    </xf>
    <xf numFmtId="175" fontId="5" fillId="0" borderId="10" xfId="55" applyNumberFormat="1" applyFont="1" applyFill="1" applyBorder="1" applyAlignment="1" applyProtection="1">
      <alignment/>
      <protection hidden="1"/>
    </xf>
    <xf numFmtId="175" fontId="3" fillId="0" borderId="10" xfId="54" applyNumberFormat="1" applyFont="1" applyFill="1" applyBorder="1" applyAlignment="1" applyProtection="1">
      <alignment vertical="center"/>
      <protection hidden="1"/>
    </xf>
    <xf numFmtId="177" fontId="4" fillId="0" borderId="10" xfId="56" applyNumberFormat="1" applyFont="1" applyFill="1" applyBorder="1" applyAlignment="1" applyProtection="1">
      <alignment/>
      <protection hidden="1"/>
    </xf>
    <xf numFmtId="176" fontId="4" fillId="0" borderId="10" xfId="56" applyNumberFormat="1" applyFont="1" applyFill="1" applyBorder="1" applyAlignment="1" applyProtection="1">
      <alignment wrapText="1"/>
      <protection hidden="1"/>
    </xf>
    <xf numFmtId="175" fontId="4" fillId="0" borderId="10" xfId="56" applyNumberFormat="1" applyFont="1" applyFill="1" applyBorder="1" applyAlignment="1" applyProtection="1">
      <alignment/>
      <protection hidden="1"/>
    </xf>
    <xf numFmtId="175" fontId="1" fillId="0" borderId="10" xfId="56" applyNumberFormat="1" applyFont="1" applyFill="1" applyBorder="1" applyAlignment="1" applyProtection="1">
      <alignment/>
      <protection hidden="1"/>
    </xf>
    <xf numFmtId="0" fontId="1" fillId="0" borderId="0" xfId="56" applyNumberFormat="1" applyFont="1" applyFill="1" applyAlignment="1" applyProtection="1">
      <alignment horizontal="right"/>
      <protection hidden="1"/>
    </xf>
    <xf numFmtId="0" fontId="1" fillId="0" borderId="0" xfId="56" applyFont="1" applyAlignment="1">
      <alignment horizontal="right"/>
      <protection/>
    </xf>
    <xf numFmtId="0" fontId="1" fillId="0" borderId="0" xfId="56" applyFont="1" applyFill="1" applyAlignment="1">
      <alignment horizontal="right"/>
      <protection/>
    </xf>
    <xf numFmtId="0" fontId="0" fillId="0" borderId="0" xfId="0" applyAlignment="1">
      <alignment/>
    </xf>
    <xf numFmtId="0" fontId="1" fillId="0" borderId="0" xfId="56" applyFont="1" applyBorder="1">
      <alignment/>
      <protection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1" fillId="0" borderId="0" xfId="54" applyFont="1" applyFill="1">
      <alignment/>
      <protection/>
    </xf>
    <xf numFmtId="3" fontId="1" fillId="0" borderId="12" xfId="54" applyNumberFormat="1" applyFont="1" applyBorder="1">
      <alignment/>
      <protection/>
    </xf>
    <xf numFmtId="0" fontId="1" fillId="0" borderId="0" xfId="54" applyFont="1" applyBorder="1" applyAlignment="1">
      <alignment/>
      <protection/>
    </xf>
    <xf numFmtId="0" fontId="1" fillId="0" borderId="0" xfId="54" applyFont="1" applyBorder="1">
      <alignment/>
      <protection/>
    </xf>
    <xf numFmtId="0" fontId="3" fillId="0" borderId="12" xfId="54" applyNumberFormat="1" applyFont="1" applyFill="1" applyBorder="1" applyAlignment="1" applyProtection="1">
      <alignment/>
      <protection hidden="1"/>
    </xf>
    <xf numFmtId="0" fontId="1" fillId="0" borderId="12" xfId="54" applyFont="1" applyBorder="1" applyAlignment="1">
      <alignment/>
      <protection/>
    </xf>
    <xf numFmtId="0" fontId="3" fillId="0" borderId="10" xfId="54" applyNumberFormat="1" applyFont="1" applyFill="1" applyBorder="1" applyAlignment="1" applyProtection="1">
      <alignment/>
      <protection hidden="1"/>
    </xf>
    <xf numFmtId="0" fontId="3" fillId="0" borderId="10" xfId="54" applyNumberFormat="1" applyFont="1" applyFill="1" applyBorder="1" applyAlignment="1" applyProtection="1">
      <alignment horizontal="left"/>
      <protection hidden="1"/>
    </xf>
    <xf numFmtId="0" fontId="12" fillId="0" borderId="10" xfId="54" applyNumberFormat="1" applyFont="1" applyFill="1" applyBorder="1" applyAlignment="1" applyProtection="1">
      <alignment wrapText="1"/>
      <protection hidden="1"/>
    </xf>
    <xf numFmtId="0" fontId="5" fillId="0" borderId="0" xfId="56" applyFont="1" applyAlignment="1">
      <alignment wrapText="1"/>
      <protection/>
    </xf>
    <xf numFmtId="0" fontId="3" fillId="0" borderId="0" xfId="56" applyNumberFormat="1" applyFont="1" applyFill="1" applyAlignment="1" applyProtection="1">
      <alignment horizontal="center" wrapText="1"/>
      <protection hidden="1"/>
    </xf>
    <xf numFmtId="0" fontId="4" fillId="0" borderId="13" xfId="56" applyNumberFormat="1" applyFont="1" applyFill="1" applyBorder="1" applyAlignment="1" applyProtection="1">
      <alignment horizontal="center" vertical="center"/>
      <protection hidden="1"/>
    </xf>
    <xf numFmtId="0" fontId="4" fillId="0" borderId="14" xfId="56" applyNumberFormat="1" applyFont="1" applyFill="1" applyBorder="1" applyAlignment="1" applyProtection="1">
      <alignment horizontal="center" vertical="center"/>
      <protection hidden="1"/>
    </xf>
    <xf numFmtId="0" fontId="4" fillId="0" borderId="14" xfId="56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/>
    </xf>
    <xf numFmtId="175" fontId="0" fillId="0" borderId="0" xfId="0" applyNumberFormat="1" applyAlignment="1">
      <alignment/>
    </xf>
    <xf numFmtId="0" fontId="14" fillId="0" borderId="10" xfId="0" applyFont="1" applyBorder="1" applyAlignment="1">
      <alignment/>
    </xf>
    <xf numFmtId="0" fontId="1" fillId="0" borderId="10" xfId="56" applyNumberFormat="1" applyFont="1" applyFill="1" applyBorder="1" applyAlignment="1" applyProtection="1">
      <alignment horizontal="center" vertical="center" wrapText="1"/>
      <protection hidden="1"/>
    </xf>
    <xf numFmtId="175" fontId="14" fillId="0" borderId="1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175" fontId="1" fillId="0" borderId="15" xfId="56" applyNumberFormat="1" applyFont="1" applyFill="1" applyBorder="1" applyAlignment="1" applyProtection="1">
      <alignment/>
      <protection hidden="1"/>
    </xf>
    <xf numFmtId="175" fontId="1" fillId="0" borderId="15" xfId="56" applyNumberFormat="1" applyFont="1" applyFill="1" applyBorder="1" applyAlignment="1" applyProtection="1">
      <alignment/>
      <protection hidden="1"/>
    </xf>
    <xf numFmtId="0" fontId="1" fillId="0" borderId="10" xfId="56" applyFont="1" applyBorder="1" applyAlignment="1">
      <alignment horizontal="center"/>
      <protection/>
    </xf>
    <xf numFmtId="0" fontId="4" fillId="0" borderId="10" xfId="56" applyFont="1" applyBorder="1">
      <alignment/>
      <protection/>
    </xf>
    <xf numFmtId="49" fontId="12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1" fillId="0" borderId="16" xfId="56" applyNumberFormat="1" applyFont="1" applyFill="1" applyBorder="1" applyAlignment="1" applyProtection="1">
      <alignment horizontal="center" vertical="center"/>
      <protection hidden="1"/>
    </xf>
    <xf numFmtId="0" fontId="1" fillId="0" borderId="17" xfId="56" applyNumberFormat="1" applyFont="1" applyFill="1" applyBorder="1" applyAlignment="1" applyProtection="1">
      <alignment horizontal="center" vertical="center"/>
      <protection hidden="1"/>
    </xf>
    <xf numFmtId="0" fontId="12" fillId="0" borderId="10" xfId="56" applyNumberFormat="1" applyFont="1" applyFill="1" applyBorder="1" applyAlignment="1" applyProtection="1">
      <alignment wrapText="1"/>
      <protection hidden="1"/>
    </xf>
    <xf numFmtId="0" fontId="4" fillId="33" borderId="10" xfId="56" applyNumberFormat="1" applyFont="1" applyFill="1" applyBorder="1" applyAlignment="1" applyProtection="1">
      <alignment wrapText="1"/>
      <protection hidden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1" fillId="0" borderId="18" xfId="56" applyNumberFormat="1" applyFont="1" applyFill="1" applyBorder="1" applyAlignment="1" applyProtection="1">
      <alignment horizontal="center" vertical="center"/>
      <protection hidden="1"/>
    </xf>
    <xf numFmtId="176" fontId="4" fillId="33" borderId="18" xfId="56" applyNumberFormat="1" applyFont="1" applyFill="1" applyBorder="1" applyAlignment="1" applyProtection="1">
      <alignment wrapText="1"/>
      <protection hidden="1"/>
    </xf>
    <xf numFmtId="176" fontId="1" fillId="0" borderId="18" xfId="56" applyNumberFormat="1" applyFont="1" applyFill="1" applyBorder="1" applyAlignment="1" applyProtection="1">
      <alignment wrapText="1"/>
      <protection hidden="1"/>
    </xf>
    <xf numFmtId="177" fontId="1" fillId="0" borderId="18" xfId="56" applyNumberFormat="1" applyFont="1" applyFill="1" applyBorder="1" applyAlignment="1" applyProtection="1">
      <alignment/>
      <protection hidden="1"/>
    </xf>
    <xf numFmtId="0" fontId="12" fillId="0" borderId="10" xfId="0" applyFont="1" applyFill="1" applyBorder="1" applyAlignment="1">
      <alignment wrapText="1"/>
    </xf>
    <xf numFmtId="181" fontId="1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1" fillId="0" borderId="10" xfId="56" applyNumberFormat="1" applyFont="1" applyFill="1" applyBorder="1" applyAlignment="1" applyProtection="1">
      <alignment horizontal="center" vertical="center" wrapText="1"/>
      <protection hidden="1"/>
    </xf>
    <xf numFmtId="181" fontId="12" fillId="34" borderId="10" xfId="53" applyNumberFormat="1" applyFont="1" applyFill="1" applyBorder="1" applyAlignment="1" applyProtection="1">
      <alignment horizontal="left" vertical="center" wrapText="1"/>
      <protection hidden="1"/>
    </xf>
    <xf numFmtId="49" fontId="12" fillId="0" borderId="10" xfId="0" applyNumberFormat="1" applyFont="1" applyBorder="1" applyAlignment="1">
      <alignment horizontal="right"/>
    </xf>
    <xf numFmtId="174" fontId="1" fillId="0" borderId="0" xfId="56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Border="1" applyAlignment="1">
      <alignment/>
    </xf>
    <xf numFmtId="0" fontId="18" fillId="0" borderId="10" xfId="54" applyNumberFormat="1" applyFont="1" applyFill="1" applyBorder="1" applyAlignment="1" applyProtection="1">
      <alignment wrapText="1"/>
      <protection hidden="1"/>
    </xf>
    <xf numFmtId="175" fontId="5" fillId="0" borderId="10" xfId="56" applyNumberFormat="1" applyFont="1" applyFill="1" applyBorder="1" applyAlignment="1" applyProtection="1">
      <alignment/>
      <protection hidden="1"/>
    </xf>
    <xf numFmtId="175" fontId="4" fillId="0" borderId="10" xfId="56" applyNumberFormat="1" applyFont="1" applyBorder="1">
      <alignment/>
      <protection/>
    </xf>
    <xf numFmtId="49" fontId="12" fillId="0" borderId="11" xfId="0" applyNumberFormat="1" applyFont="1" applyBorder="1" applyAlignment="1">
      <alignment horizontal="right"/>
    </xf>
    <xf numFmtId="181" fontId="12" fillId="0" borderId="11" xfId="53" applyNumberFormat="1" applyFont="1" applyFill="1" applyBorder="1" applyAlignment="1" applyProtection="1">
      <alignment horizontal="left" vertical="center" wrapText="1"/>
      <protection hidden="1"/>
    </xf>
    <xf numFmtId="181" fontId="16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5" fillId="0" borderId="10" xfId="0" applyFont="1" applyFill="1" applyBorder="1" applyAlignment="1">
      <alignment/>
    </xf>
    <xf numFmtId="174" fontId="12" fillId="0" borderId="10" xfId="56" applyNumberFormat="1" applyFont="1" applyFill="1" applyBorder="1" applyAlignment="1" applyProtection="1">
      <alignment wrapText="1"/>
      <protection hidden="1"/>
    </xf>
    <xf numFmtId="0" fontId="12" fillId="0" borderId="10" xfId="0" applyFont="1" applyBorder="1" applyAlignment="1">
      <alignment horizontal="justify" vertical="center"/>
    </xf>
    <xf numFmtId="175" fontId="12" fillId="0" borderId="10" xfId="56" applyNumberFormat="1" applyFont="1" applyFill="1" applyBorder="1" applyAlignment="1" applyProtection="1">
      <alignment/>
      <protection hidden="1"/>
    </xf>
    <xf numFmtId="0" fontId="16" fillId="0" borderId="10" xfId="0" applyFont="1" applyBorder="1" applyAlignment="1">
      <alignment/>
    </xf>
    <xf numFmtId="175" fontId="16" fillId="0" borderId="10" xfId="56" applyNumberFormat="1" applyFont="1" applyFill="1" applyBorder="1" applyAlignment="1" applyProtection="1">
      <alignment/>
      <protection hidden="1"/>
    </xf>
    <xf numFmtId="175" fontId="16" fillId="0" borderId="10" xfId="0" applyNumberFormat="1" applyFont="1" applyBorder="1" applyAlignment="1">
      <alignment/>
    </xf>
    <xf numFmtId="0" fontId="19" fillId="0" borderId="0" xfId="56" applyNumberFormat="1" applyFont="1" applyFill="1" applyAlignment="1" applyProtection="1">
      <alignment horizontal="center" wrapText="1"/>
      <protection hidden="1"/>
    </xf>
    <xf numFmtId="0" fontId="16" fillId="0" borderId="10" xfId="56" applyNumberFormat="1" applyFont="1" applyFill="1" applyBorder="1" applyAlignment="1" applyProtection="1">
      <alignment wrapText="1"/>
      <protection hidden="1"/>
    </xf>
    <xf numFmtId="174" fontId="16" fillId="0" borderId="10" xfId="56" applyNumberFormat="1" applyFont="1" applyFill="1" applyBorder="1" applyAlignment="1" applyProtection="1">
      <alignment wrapText="1"/>
      <protection hidden="1"/>
    </xf>
    <xf numFmtId="174" fontId="16" fillId="0" borderId="10" xfId="56" applyNumberFormat="1" applyFont="1" applyFill="1" applyBorder="1" applyAlignment="1" applyProtection="1">
      <alignment/>
      <protection hidden="1"/>
    </xf>
    <xf numFmtId="177" fontId="16" fillId="0" borderId="10" xfId="56" applyNumberFormat="1" applyFont="1" applyFill="1" applyBorder="1" applyAlignment="1" applyProtection="1">
      <alignment/>
      <protection hidden="1"/>
    </xf>
    <xf numFmtId="176" fontId="16" fillId="0" borderId="10" xfId="56" applyNumberFormat="1" applyFont="1" applyFill="1" applyBorder="1" applyAlignment="1" applyProtection="1">
      <alignment wrapText="1"/>
      <protection hidden="1"/>
    </xf>
    <xf numFmtId="174" fontId="12" fillId="0" borderId="10" xfId="56" applyNumberFormat="1" applyFont="1" applyFill="1" applyBorder="1" applyAlignment="1" applyProtection="1">
      <alignment/>
      <protection hidden="1"/>
    </xf>
    <xf numFmtId="177" fontId="12" fillId="0" borderId="10" xfId="56" applyNumberFormat="1" applyFont="1" applyFill="1" applyBorder="1" applyAlignment="1" applyProtection="1">
      <alignment/>
      <protection hidden="1"/>
    </xf>
    <xf numFmtId="176" fontId="12" fillId="0" borderId="10" xfId="56" applyNumberFormat="1" applyFont="1" applyFill="1" applyBorder="1" applyAlignment="1" applyProtection="1">
      <alignment wrapText="1"/>
      <protection hidden="1"/>
    </xf>
    <xf numFmtId="176" fontId="12" fillId="0" borderId="10" xfId="56" applyNumberFormat="1" applyFont="1" applyFill="1" applyBorder="1" applyAlignment="1" applyProtection="1">
      <alignment horizontal="right" wrapText="1"/>
      <protection hidden="1"/>
    </xf>
    <xf numFmtId="49" fontId="12" fillId="0" borderId="10" xfId="56" applyNumberFormat="1" applyFont="1" applyFill="1" applyBorder="1" applyAlignment="1" applyProtection="1">
      <alignment horizontal="right"/>
      <protection hidden="1"/>
    </xf>
    <xf numFmtId="0" fontId="16" fillId="0" borderId="10" xfId="54" applyNumberFormat="1" applyFont="1" applyFill="1" applyBorder="1" applyAlignment="1" applyProtection="1">
      <alignment wrapText="1"/>
      <protection hidden="1"/>
    </xf>
    <xf numFmtId="49" fontId="16" fillId="0" borderId="10" xfId="56" applyNumberFormat="1" applyFont="1" applyFill="1" applyBorder="1" applyAlignment="1" applyProtection="1">
      <alignment horizontal="right" wrapText="1"/>
      <protection hidden="1"/>
    </xf>
    <xf numFmtId="0" fontId="12" fillId="0" borderId="17" xfId="56" applyNumberFormat="1" applyFont="1" applyFill="1" applyBorder="1" applyAlignment="1" applyProtection="1">
      <alignment wrapText="1"/>
      <protection hidden="1"/>
    </xf>
    <xf numFmtId="174" fontId="12" fillId="0" borderId="17" xfId="56" applyNumberFormat="1" applyFont="1" applyFill="1" applyBorder="1" applyAlignment="1" applyProtection="1">
      <alignment wrapText="1"/>
      <protection hidden="1"/>
    </xf>
    <xf numFmtId="174" fontId="12" fillId="0" borderId="17" xfId="56" applyNumberFormat="1" applyFont="1" applyFill="1" applyBorder="1" applyAlignment="1" applyProtection="1">
      <alignment/>
      <protection hidden="1"/>
    </xf>
    <xf numFmtId="176" fontId="12" fillId="0" borderId="17" xfId="56" applyNumberFormat="1" applyFont="1" applyFill="1" applyBorder="1" applyAlignment="1" applyProtection="1">
      <alignment wrapText="1"/>
      <protection hidden="1"/>
    </xf>
    <xf numFmtId="175" fontId="12" fillId="0" borderId="17" xfId="56" applyNumberFormat="1" applyFont="1" applyFill="1" applyBorder="1" applyAlignment="1" applyProtection="1">
      <alignment/>
      <protection hidden="1"/>
    </xf>
    <xf numFmtId="174" fontId="12" fillId="0" borderId="11" xfId="56" applyNumberFormat="1" applyFont="1" applyFill="1" applyBorder="1" applyAlignment="1" applyProtection="1">
      <alignment wrapText="1"/>
      <protection hidden="1"/>
    </xf>
    <xf numFmtId="174" fontId="12" fillId="0" borderId="11" xfId="56" applyNumberFormat="1" applyFont="1" applyFill="1" applyBorder="1" applyAlignment="1" applyProtection="1">
      <alignment/>
      <protection hidden="1"/>
    </xf>
    <xf numFmtId="176" fontId="12" fillId="0" borderId="11" xfId="56" applyNumberFormat="1" applyFont="1" applyFill="1" applyBorder="1" applyAlignment="1" applyProtection="1">
      <alignment wrapText="1"/>
      <protection hidden="1"/>
    </xf>
    <xf numFmtId="175" fontId="12" fillId="0" borderId="11" xfId="56" applyNumberFormat="1" applyFont="1" applyFill="1" applyBorder="1" applyAlignment="1" applyProtection="1">
      <alignment/>
      <protection hidden="1"/>
    </xf>
    <xf numFmtId="177" fontId="12" fillId="0" borderId="17" xfId="56" applyNumberFormat="1" applyFont="1" applyFill="1" applyBorder="1" applyAlignment="1" applyProtection="1">
      <alignment wrapText="1"/>
      <protection hidden="1"/>
    </xf>
    <xf numFmtId="176" fontId="16" fillId="0" borderId="11" xfId="56" applyNumberFormat="1" applyFont="1" applyFill="1" applyBorder="1" applyAlignment="1" applyProtection="1">
      <alignment wrapText="1"/>
      <protection hidden="1"/>
    </xf>
    <xf numFmtId="194" fontId="20" fillId="0" borderId="19" xfId="0" applyNumberFormat="1" applyFont="1" applyFill="1" applyBorder="1" applyAlignment="1" applyProtection="1">
      <alignment/>
      <protection hidden="1"/>
    </xf>
    <xf numFmtId="175" fontId="12" fillId="0" borderId="10" xfId="0" applyNumberFormat="1" applyFont="1" applyBorder="1" applyAlignment="1">
      <alignment/>
    </xf>
    <xf numFmtId="49" fontId="12" fillId="0" borderId="10" xfId="53" applyNumberFormat="1" applyFont="1" applyFill="1" applyBorder="1" applyAlignment="1" applyProtection="1">
      <alignment horizontal="right"/>
      <protection hidden="1"/>
    </xf>
    <xf numFmtId="192" fontId="12" fillId="34" borderId="10" xfId="53" applyNumberFormat="1" applyFont="1" applyFill="1" applyBorder="1" applyAlignment="1" applyProtection="1">
      <alignment/>
      <protection hidden="1"/>
    </xf>
    <xf numFmtId="175" fontId="1" fillId="0" borderId="0" xfId="56" applyNumberFormat="1" applyFont="1" applyFill="1" applyBorder="1" applyAlignment="1" applyProtection="1">
      <alignment/>
      <protection hidden="1"/>
    </xf>
    <xf numFmtId="175" fontId="21" fillId="0" borderId="15" xfId="56" applyNumberFormat="1" applyFont="1" applyFill="1" applyBorder="1" applyAlignment="1" applyProtection="1">
      <alignment/>
      <protection hidden="1"/>
    </xf>
    <xf numFmtId="49" fontId="22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49" fontId="16" fillId="0" borderId="10" xfId="0" applyNumberFormat="1" applyFont="1" applyBorder="1" applyAlignment="1">
      <alignment horizontal="right"/>
    </xf>
    <xf numFmtId="175" fontId="17" fillId="0" borderId="10" xfId="56" applyNumberFormat="1" applyFont="1" applyFill="1" applyBorder="1" applyAlignment="1" applyProtection="1">
      <alignment/>
      <protection hidden="1"/>
    </xf>
    <xf numFmtId="184" fontId="12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 wrapText="1"/>
    </xf>
    <xf numFmtId="0" fontId="17" fillId="0" borderId="10" xfId="56" applyNumberFormat="1" applyFont="1" applyFill="1" applyBorder="1" applyAlignment="1" applyProtection="1">
      <alignment wrapText="1"/>
      <protection hidden="1"/>
    </xf>
    <xf numFmtId="0" fontId="12" fillId="0" borderId="0" xfId="0" applyFont="1" applyAlignment="1">
      <alignment wrapText="1"/>
    </xf>
    <xf numFmtId="174" fontId="16" fillId="0" borderId="17" xfId="56" applyNumberFormat="1" applyFont="1" applyFill="1" applyBorder="1" applyAlignment="1" applyProtection="1">
      <alignment wrapText="1"/>
      <protection hidden="1"/>
    </xf>
    <xf numFmtId="174" fontId="16" fillId="0" borderId="17" xfId="56" applyNumberFormat="1" applyFont="1" applyFill="1" applyBorder="1" applyAlignment="1" applyProtection="1">
      <alignment/>
      <protection hidden="1"/>
    </xf>
    <xf numFmtId="177" fontId="16" fillId="0" borderId="17" xfId="56" applyNumberFormat="1" applyFont="1" applyFill="1" applyBorder="1" applyAlignment="1" applyProtection="1">
      <alignment wrapText="1"/>
      <protection hidden="1"/>
    </xf>
    <xf numFmtId="176" fontId="16" fillId="0" borderId="17" xfId="56" applyNumberFormat="1" applyFont="1" applyFill="1" applyBorder="1" applyAlignment="1" applyProtection="1">
      <alignment wrapText="1"/>
      <protection hidden="1"/>
    </xf>
    <xf numFmtId="175" fontId="16" fillId="0" borderId="17" xfId="56" applyNumberFormat="1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75" fontId="59" fillId="0" borderId="10" xfId="54" applyNumberFormat="1" applyFont="1" applyFill="1" applyBorder="1" applyAlignment="1" applyProtection="1">
      <alignment/>
      <protection hidden="1"/>
    </xf>
    <xf numFmtId="0" fontId="1" fillId="0" borderId="0" xfId="54" applyFont="1" applyAlignment="1" applyProtection="1">
      <alignment horizontal="right"/>
      <protection hidden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15" fillId="0" borderId="0" xfId="0" applyFont="1" applyAlignment="1">
      <alignment horizontal="center" wrapText="1"/>
    </xf>
    <xf numFmtId="0" fontId="3" fillId="0" borderId="0" xfId="56" applyNumberFormat="1" applyFont="1" applyFill="1" applyAlignment="1" applyProtection="1">
      <alignment horizontal="center" wrapText="1"/>
      <protection hidden="1"/>
    </xf>
    <xf numFmtId="0" fontId="1" fillId="0" borderId="0" xfId="56" applyFont="1" applyAlignment="1">
      <alignment horizontal="right"/>
      <protection/>
    </xf>
    <xf numFmtId="0" fontId="1" fillId="0" borderId="0" xfId="56" applyNumberFormat="1" applyFont="1" applyFill="1" applyAlignment="1" applyProtection="1">
      <alignment horizontal="right"/>
      <protection hidden="1"/>
    </xf>
    <xf numFmtId="0" fontId="13" fillId="0" borderId="0" xfId="0" applyFont="1" applyAlignment="1">
      <alignment/>
    </xf>
    <xf numFmtId="0" fontId="0" fillId="0" borderId="0" xfId="0" applyBorder="1" applyAlignment="1">
      <alignment horizontal="right"/>
    </xf>
    <xf numFmtId="0" fontId="1" fillId="0" borderId="0" xfId="56" applyNumberFormat="1" applyFont="1" applyFill="1" applyBorder="1" applyAlignment="1" applyProtection="1">
      <alignment horizontal="right"/>
      <protection hidden="1"/>
    </xf>
    <xf numFmtId="0" fontId="13" fillId="0" borderId="0" xfId="0" applyFont="1" applyBorder="1" applyAlignment="1">
      <alignment horizontal="right"/>
    </xf>
    <xf numFmtId="0" fontId="1" fillId="0" borderId="0" xfId="56" applyFont="1" applyBorder="1" applyAlignment="1">
      <alignment horizontal="right"/>
      <protection/>
    </xf>
    <xf numFmtId="0" fontId="3" fillId="0" borderId="20" xfId="56" applyNumberFormat="1" applyFont="1" applyFill="1" applyBorder="1" applyAlignment="1" applyProtection="1">
      <alignment horizontal="center" wrapText="1"/>
      <protection hidden="1"/>
    </xf>
    <xf numFmtId="0" fontId="3" fillId="0" borderId="0" xfId="56" applyNumberFormat="1" applyFont="1" applyFill="1" applyBorder="1" applyAlignment="1" applyProtection="1">
      <alignment horizontal="center" vertical="center" wrapText="1"/>
      <protection hidden="1"/>
    </xf>
    <xf numFmtId="174" fontId="12" fillId="0" borderId="10" xfId="56" applyNumberFormat="1" applyFont="1" applyFill="1" applyBorder="1" applyAlignment="1" applyProtection="1">
      <alignment horizontal="right" wrapText="1"/>
      <protection hidden="1"/>
    </xf>
    <xf numFmtId="174" fontId="12" fillId="0" borderId="10" xfId="56" applyNumberFormat="1" applyFont="1" applyFill="1" applyBorder="1" applyAlignment="1" applyProtection="1">
      <alignment horizontal="right"/>
      <protection hidden="1"/>
    </xf>
    <xf numFmtId="49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wrapText="1"/>
    </xf>
    <xf numFmtId="0" fontId="0" fillId="0" borderId="0" xfId="0" applyFont="1" applyAlignment="1">
      <alignment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5" xfId="55"/>
    <cellStyle name="Обычный_Tmp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3">
      <selection activeCell="A36" sqref="A36"/>
    </sheetView>
  </sheetViews>
  <sheetFormatPr defaultColWidth="8.00390625" defaultRowHeight="12.75"/>
  <cols>
    <col min="1" max="1" width="53.375" style="23" customWidth="1"/>
    <col min="2" max="2" width="7.375" style="1" customWidth="1"/>
    <col min="3" max="3" width="9.875" style="1" customWidth="1"/>
    <col min="4" max="4" width="14.375" style="1" customWidth="1"/>
    <col min="5" max="5" width="8.125" style="1" customWidth="1"/>
    <col min="6" max="16384" width="8.00390625" style="1" customWidth="1"/>
  </cols>
  <sheetData>
    <row r="1" spans="1:4" ht="12.75">
      <c r="A1" s="173" t="s">
        <v>218</v>
      </c>
      <c r="B1" s="173"/>
      <c r="C1" s="173"/>
      <c r="D1" s="173"/>
    </row>
    <row r="2" spans="1:4" ht="12.75">
      <c r="A2" s="173" t="s">
        <v>55</v>
      </c>
      <c r="B2" s="173"/>
      <c r="C2" s="173"/>
      <c r="D2" s="173"/>
    </row>
    <row r="3" spans="1:4" ht="12.75">
      <c r="A3" s="173" t="s">
        <v>68</v>
      </c>
      <c r="B3" s="173"/>
      <c r="C3" s="173"/>
      <c r="D3" s="173"/>
    </row>
    <row r="4" spans="1:4" ht="12.75">
      <c r="A4" s="173" t="s">
        <v>196</v>
      </c>
      <c r="B4" s="173"/>
      <c r="C4" s="173"/>
      <c r="D4" s="173"/>
    </row>
    <row r="5" spans="1:7" ht="12.75" customHeight="1">
      <c r="A5" s="173" t="s">
        <v>110</v>
      </c>
      <c r="B5" s="173"/>
      <c r="C5" s="173"/>
      <c r="D5" s="173"/>
      <c r="E5" s="60"/>
      <c r="F5" s="60"/>
      <c r="G5" s="60"/>
    </row>
    <row r="6" spans="1:5" ht="12.75" customHeight="1">
      <c r="A6" s="173" t="s">
        <v>55</v>
      </c>
      <c r="B6" s="173"/>
      <c r="C6" s="173"/>
      <c r="D6" s="173"/>
      <c r="E6" s="62"/>
    </row>
    <row r="7" spans="1:5" ht="12.75" customHeight="1">
      <c r="A7" s="173" t="s">
        <v>68</v>
      </c>
      <c r="B7" s="173"/>
      <c r="C7" s="173"/>
      <c r="D7" s="173"/>
      <c r="E7" s="62"/>
    </row>
    <row r="8" spans="1:5" ht="13.5" customHeight="1">
      <c r="A8" s="173" t="s">
        <v>172</v>
      </c>
      <c r="B8" s="173"/>
      <c r="C8" s="173"/>
      <c r="D8" s="173"/>
      <c r="E8" s="62"/>
    </row>
    <row r="9" spans="1:5" s="4" customFormat="1" ht="37.5" customHeight="1">
      <c r="A9" s="174" t="s">
        <v>134</v>
      </c>
      <c r="B9" s="174"/>
      <c r="C9" s="174"/>
      <c r="D9" s="174"/>
      <c r="E9" s="3"/>
    </row>
    <row r="10" spans="1:5" s="4" customFormat="1" ht="15.75" customHeight="1">
      <c r="A10" s="174" t="s">
        <v>160</v>
      </c>
      <c r="B10" s="174"/>
      <c r="C10" s="174"/>
      <c r="D10" s="2"/>
      <c r="E10" s="3"/>
    </row>
    <row r="11" spans="1:5" ht="21.75" customHeight="1">
      <c r="A11" s="5"/>
      <c r="B11" s="6"/>
      <c r="C11" s="6"/>
      <c r="D11" s="7" t="s">
        <v>140</v>
      </c>
      <c r="E11" s="8"/>
    </row>
    <row r="12" spans="1:5" ht="28.5" customHeight="1">
      <c r="A12" s="11" t="s">
        <v>0</v>
      </c>
      <c r="B12" s="9" t="s">
        <v>1</v>
      </c>
      <c r="C12" s="9" t="s">
        <v>2</v>
      </c>
      <c r="D12" s="9" t="s">
        <v>3</v>
      </c>
      <c r="E12" s="10" t="s">
        <v>4</v>
      </c>
    </row>
    <row r="13" spans="1:5" ht="13.5" customHeight="1">
      <c r="A13" s="11">
        <v>1</v>
      </c>
      <c r="B13" s="9">
        <v>2</v>
      </c>
      <c r="C13" s="9">
        <v>3</v>
      </c>
      <c r="D13" s="11">
        <v>4</v>
      </c>
      <c r="E13" s="10"/>
    </row>
    <row r="14" spans="1:5" s="15" customFormat="1" ht="15" customHeight="1">
      <c r="A14" s="12" t="s">
        <v>5</v>
      </c>
      <c r="B14" s="13">
        <v>1</v>
      </c>
      <c r="C14" s="13" t="s">
        <v>4</v>
      </c>
      <c r="D14" s="49">
        <f>D15+D17+D22+D23</f>
        <v>36747.299999999996</v>
      </c>
      <c r="E14" s="14" t="s">
        <v>4</v>
      </c>
    </row>
    <row r="15" spans="1:5" ht="46.5" customHeight="1">
      <c r="A15" s="112" t="s">
        <v>6</v>
      </c>
      <c r="B15" s="17">
        <v>1</v>
      </c>
      <c r="C15" s="17">
        <v>2</v>
      </c>
      <c r="D15" s="158">
        <v>7747.6</v>
      </c>
      <c r="E15" s="19" t="s">
        <v>4</v>
      </c>
    </row>
    <row r="16" spans="1:5" ht="47.25" customHeight="1" hidden="1">
      <c r="A16" s="112" t="s">
        <v>7</v>
      </c>
      <c r="B16" s="17">
        <v>1</v>
      </c>
      <c r="C16" s="17">
        <v>3</v>
      </c>
      <c r="D16" s="18"/>
      <c r="E16" s="19" t="s">
        <v>4</v>
      </c>
    </row>
    <row r="17" spans="1:5" ht="64.5" customHeight="1">
      <c r="A17" s="112" t="s">
        <v>8</v>
      </c>
      <c r="B17" s="17">
        <v>1</v>
      </c>
      <c r="C17" s="17">
        <v>4</v>
      </c>
      <c r="D17" s="113">
        <v>25425.5</v>
      </c>
      <c r="E17" s="19" t="s">
        <v>4</v>
      </c>
    </row>
    <row r="18" spans="1:5" ht="0.75" customHeight="1" hidden="1">
      <c r="A18" s="112" t="s">
        <v>9</v>
      </c>
      <c r="B18" s="17">
        <v>1</v>
      </c>
      <c r="C18" s="17">
        <v>5</v>
      </c>
      <c r="D18" s="18"/>
      <c r="E18" s="19" t="s">
        <v>4</v>
      </c>
    </row>
    <row r="19" spans="1:5" ht="47.25" customHeight="1" hidden="1">
      <c r="A19" s="112" t="s">
        <v>10</v>
      </c>
      <c r="B19" s="17">
        <v>1</v>
      </c>
      <c r="C19" s="17">
        <v>6</v>
      </c>
      <c r="D19" s="18"/>
      <c r="E19" s="19" t="s">
        <v>4</v>
      </c>
    </row>
    <row r="20" spans="1:5" ht="15.75" customHeight="1" hidden="1">
      <c r="A20" s="112" t="s">
        <v>11</v>
      </c>
      <c r="B20" s="17">
        <v>1</v>
      </c>
      <c r="C20" s="17">
        <v>7</v>
      </c>
      <c r="D20" s="18"/>
      <c r="E20" s="19" t="s">
        <v>4</v>
      </c>
    </row>
    <row r="21" spans="1:5" ht="33" customHeight="1" hidden="1">
      <c r="A21" s="112" t="s">
        <v>12</v>
      </c>
      <c r="B21" s="17">
        <v>1</v>
      </c>
      <c r="C21" s="17">
        <v>11</v>
      </c>
      <c r="D21" s="18"/>
      <c r="E21" s="19" t="s">
        <v>4</v>
      </c>
    </row>
    <row r="22" spans="1:5" ht="15.75">
      <c r="A22" s="112" t="s">
        <v>13</v>
      </c>
      <c r="B22" s="17">
        <v>1</v>
      </c>
      <c r="C22" s="17">
        <v>11</v>
      </c>
      <c r="D22" s="18">
        <v>134</v>
      </c>
      <c r="E22" s="19" t="s">
        <v>4</v>
      </c>
    </row>
    <row r="23" spans="1:5" ht="16.5" customHeight="1">
      <c r="A23" s="112" t="s">
        <v>14</v>
      </c>
      <c r="B23" s="17">
        <v>1</v>
      </c>
      <c r="C23" s="17">
        <v>13</v>
      </c>
      <c r="D23" s="158">
        <v>3440.2</v>
      </c>
      <c r="E23" s="19" t="s">
        <v>4</v>
      </c>
    </row>
    <row r="24" spans="1:5" ht="15.75" customHeight="1" hidden="1">
      <c r="A24" s="16"/>
      <c r="B24" s="17">
        <v>1</v>
      </c>
      <c r="C24" s="17">
        <v>14</v>
      </c>
      <c r="D24" s="18"/>
      <c r="E24" s="19"/>
    </row>
    <row r="25" spans="1:5" ht="15.75" customHeight="1">
      <c r="A25" s="44" t="s">
        <v>51</v>
      </c>
      <c r="B25" s="45">
        <v>2</v>
      </c>
      <c r="C25" s="45"/>
      <c r="D25" s="50">
        <f>D26</f>
        <v>466.4</v>
      </c>
      <c r="E25" s="19"/>
    </row>
    <row r="26" spans="1:5" ht="15.75">
      <c r="A26" s="16" t="s">
        <v>75</v>
      </c>
      <c r="B26" s="17">
        <v>2</v>
      </c>
      <c r="C26" s="17">
        <v>3</v>
      </c>
      <c r="D26" s="18">
        <v>466.4</v>
      </c>
      <c r="E26" s="19"/>
    </row>
    <row r="27" spans="1:5" ht="15.75" customHeight="1" hidden="1">
      <c r="A27" s="16"/>
      <c r="B27" s="17"/>
      <c r="C27" s="17"/>
      <c r="D27" s="18"/>
      <c r="E27" s="19"/>
    </row>
    <row r="28" spans="1:5" s="15" customFormat="1" ht="30.75" customHeight="1">
      <c r="A28" s="20" t="s">
        <v>15</v>
      </c>
      <c r="B28" s="21">
        <v>3</v>
      </c>
      <c r="C28" s="21" t="s">
        <v>4</v>
      </c>
      <c r="D28" s="49">
        <f>D30+D31+D32</f>
        <v>985.4000000000001</v>
      </c>
      <c r="E28" s="14" t="s">
        <v>4</v>
      </c>
    </row>
    <row r="29" spans="1:5" ht="0.75" customHeight="1" hidden="1">
      <c r="A29" s="16" t="s">
        <v>16</v>
      </c>
      <c r="B29" s="17">
        <v>3</v>
      </c>
      <c r="C29" s="17">
        <v>2</v>
      </c>
      <c r="D29" s="18"/>
      <c r="E29" s="19" t="s">
        <v>4</v>
      </c>
    </row>
    <row r="30" spans="1:5" s="64" customFormat="1" ht="16.5" customHeight="1">
      <c r="A30" s="16" t="s">
        <v>71</v>
      </c>
      <c r="B30" s="17">
        <v>3</v>
      </c>
      <c r="C30" s="17">
        <v>4</v>
      </c>
      <c r="D30" s="18">
        <v>311.3</v>
      </c>
      <c r="E30" s="19" t="s">
        <v>4</v>
      </c>
    </row>
    <row r="31" spans="1:5" ht="16.5" customHeight="1">
      <c r="A31" s="16" t="s">
        <v>225</v>
      </c>
      <c r="B31" s="17">
        <v>3</v>
      </c>
      <c r="C31" s="17">
        <v>9</v>
      </c>
      <c r="D31" s="18">
        <v>588.4</v>
      </c>
      <c r="E31" s="19"/>
    </row>
    <row r="32" spans="1:5" ht="32.25" customHeight="1">
      <c r="A32" s="16" t="s">
        <v>104</v>
      </c>
      <c r="B32" s="17">
        <v>3</v>
      </c>
      <c r="C32" s="17">
        <v>14</v>
      </c>
      <c r="D32" s="18">
        <v>85.7</v>
      </c>
      <c r="E32" s="19"/>
    </row>
    <row r="33" spans="1:5" s="15" customFormat="1" ht="15.75">
      <c r="A33" s="20" t="s">
        <v>18</v>
      </c>
      <c r="B33" s="21">
        <v>4</v>
      </c>
      <c r="C33" s="21" t="s">
        <v>4</v>
      </c>
      <c r="D33" s="49">
        <f>D40+D39+D38+D37+D35+D36</f>
        <v>34392.4</v>
      </c>
      <c r="E33" s="14" t="s">
        <v>4</v>
      </c>
    </row>
    <row r="34" spans="1:5" ht="15.75" customHeight="1" hidden="1">
      <c r="A34" s="16" t="s">
        <v>19</v>
      </c>
      <c r="B34" s="17">
        <v>4</v>
      </c>
      <c r="C34" s="17">
        <v>5</v>
      </c>
      <c r="D34" s="18"/>
      <c r="E34" s="19" t="s">
        <v>4</v>
      </c>
    </row>
    <row r="35" spans="1:5" ht="15.75" customHeight="1">
      <c r="A35" s="16" t="s">
        <v>141</v>
      </c>
      <c r="B35" s="17">
        <v>4</v>
      </c>
      <c r="C35" s="17">
        <v>1</v>
      </c>
      <c r="D35" s="18">
        <v>1571.6</v>
      </c>
      <c r="E35" s="19"/>
    </row>
    <row r="36" spans="1:5" ht="15.75" customHeight="1">
      <c r="A36" s="16" t="s">
        <v>19</v>
      </c>
      <c r="B36" s="17">
        <v>4</v>
      </c>
      <c r="C36" s="17">
        <v>5</v>
      </c>
      <c r="D36" s="18">
        <v>220</v>
      </c>
      <c r="E36" s="19"/>
    </row>
    <row r="37" spans="1:5" ht="15.75">
      <c r="A37" s="16" t="s">
        <v>70</v>
      </c>
      <c r="B37" s="17">
        <v>4</v>
      </c>
      <c r="C37" s="17">
        <v>8</v>
      </c>
      <c r="D37" s="18">
        <v>6900</v>
      </c>
      <c r="E37" s="19"/>
    </row>
    <row r="38" spans="1:5" s="64" customFormat="1" ht="15.75">
      <c r="A38" s="16" t="s">
        <v>82</v>
      </c>
      <c r="B38" s="17">
        <v>4</v>
      </c>
      <c r="C38" s="17">
        <v>9</v>
      </c>
      <c r="D38" s="172">
        <v>24706.4</v>
      </c>
      <c r="E38" s="19"/>
    </row>
    <row r="39" spans="1:5" ht="15.75">
      <c r="A39" s="16" t="s">
        <v>57</v>
      </c>
      <c r="B39" s="17">
        <v>4</v>
      </c>
      <c r="C39" s="17">
        <v>10</v>
      </c>
      <c r="D39" s="18">
        <v>910.7</v>
      </c>
      <c r="E39" s="19"/>
    </row>
    <row r="40" spans="1:5" ht="15.75" customHeight="1">
      <c r="A40" s="16" t="s">
        <v>20</v>
      </c>
      <c r="B40" s="17">
        <v>4</v>
      </c>
      <c r="C40" s="17">
        <v>12</v>
      </c>
      <c r="D40" s="18">
        <v>83.7</v>
      </c>
      <c r="E40" s="19" t="s">
        <v>4</v>
      </c>
    </row>
    <row r="41" spans="1:5" s="15" customFormat="1" ht="15.75">
      <c r="A41" s="20" t="s">
        <v>21</v>
      </c>
      <c r="B41" s="21">
        <v>5</v>
      </c>
      <c r="C41" s="21" t="s">
        <v>4</v>
      </c>
      <c r="D41" s="49">
        <f>D44+D43+D42</f>
        <v>57126.3</v>
      </c>
      <c r="E41" s="14" t="s">
        <v>4</v>
      </c>
    </row>
    <row r="42" spans="1:5" ht="15.75">
      <c r="A42" s="16" t="s">
        <v>22</v>
      </c>
      <c r="B42" s="17">
        <v>5</v>
      </c>
      <c r="C42" s="17">
        <v>1</v>
      </c>
      <c r="D42" s="18">
        <v>625.8</v>
      </c>
      <c r="E42" s="19" t="s">
        <v>4</v>
      </c>
    </row>
    <row r="43" spans="1:5" ht="15.75">
      <c r="A43" s="16" t="s">
        <v>23</v>
      </c>
      <c r="B43" s="17">
        <v>5</v>
      </c>
      <c r="C43" s="17">
        <v>2</v>
      </c>
      <c r="D43" s="18">
        <v>32280.5</v>
      </c>
      <c r="E43" s="19"/>
    </row>
    <row r="44" spans="1:5" ht="15" customHeight="1">
      <c r="A44" s="16" t="s">
        <v>42</v>
      </c>
      <c r="B44" s="17">
        <v>5</v>
      </c>
      <c r="C44" s="17">
        <v>3</v>
      </c>
      <c r="D44" s="172">
        <v>24220</v>
      </c>
      <c r="E44" s="19"/>
    </row>
    <row r="45" spans="1:5" ht="15.75" customHeight="1" hidden="1">
      <c r="A45" s="20" t="s">
        <v>43</v>
      </c>
      <c r="B45" s="21">
        <v>6</v>
      </c>
      <c r="C45" s="17"/>
      <c r="D45" s="49"/>
      <c r="E45" s="19"/>
    </row>
    <row r="46" spans="1:5" ht="26.25" customHeight="1" hidden="1">
      <c r="A46" s="31" t="s">
        <v>44</v>
      </c>
      <c r="B46" s="17">
        <v>6</v>
      </c>
      <c r="C46" s="17">
        <v>3</v>
      </c>
      <c r="D46" s="18"/>
      <c r="E46" s="19"/>
    </row>
    <row r="47" spans="1:5" ht="15.75" customHeight="1" hidden="1">
      <c r="A47" s="16" t="s">
        <v>24</v>
      </c>
      <c r="B47" s="17">
        <v>7</v>
      </c>
      <c r="C47" s="17">
        <v>9</v>
      </c>
      <c r="D47" s="18"/>
      <c r="E47" s="19" t="s">
        <v>4</v>
      </c>
    </row>
    <row r="48" spans="1:5" s="15" customFormat="1" ht="15.75">
      <c r="A48" s="20" t="s">
        <v>128</v>
      </c>
      <c r="B48" s="21">
        <v>8</v>
      </c>
      <c r="C48" s="21" t="s">
        <v>4</v>
      </c>
      <c r="D48" s="49">
        <f>D49+D63</f>
        <v>14502.6</v>
      </c>
      <c r="E48" s="14" t="s">
        <v>4</v>
      </c>
    </row>
    <row r="49" spans="1:5" ht="15.75">
      <c r="A49" s="16" t="s">
        <v>25</v>
      </c>
      <c r="B49" s="17">
        <v>8</v>
      </c>
      <c r="C49" s="17">
        <v>1</v>
      </c>
      <c r="D49" s="18">
        <v>13864.2</v>
      </c>
      <c r="E49" s="19" t="s">
        <v>4</v>
      </c>
    </row>
    <row r="50" spans="1:5" ht="15.75" customHeight="1" hidden="1">
      <c r="A50" s="16" t="s">
        <v>26</v>
      </c>
      <c r="B50" s="17">
        <v>8</v>
      </c>
      <c r="C50" s="17">
        <v>4</v>
      </c>
      <c r="D50" s="18"/>
      <c r="E50" s="19" t="s">
        <v>4</v>
      </c>
    </row>
    <row r="51" spans="1:5" ht="31.5" customHeight="1" hidden="1">
      <c r="A51" s="16" t="s">
        <v>27</v>
      </c>
      <c r="B51" s="17">
        <v>8</v>
      </c>
      <c r="C51" s="17">
        <v>6</v>
      </c>
      <c r="D51" s="18"/>
      <c r="E51" s="19" t="s">
        <v>4</v>
      </c>
    </row>
    <row r="52" spans="1:5" s="15" customFormat="1" ht="15.75" customHeight="1" hidden="1">
      <c r="A52" s="20" t="s">
        <v>28</v>
      </c>
      <c r="B52" s="21">
        <v>9</v>
      </c>
      <c r="C52" s="21" t="s">
        <v>4</v>
      </c>
      <c r="D52" s="49"/>
      <c r="E52" s="14" t="s">
        <v>4</v>
      </c>
    </row>
    <row r="53" spans="1:5" ht="0.75" customHeight="1" hidden="1">
      <c r="A53" s="16" t="s">
        <v>29</v>
      </c>
      <c r="B53" s="17">
        <v>9</v>
      </c>
      <c r="C53" s="17">
        <v>1</v>
      </c>
      <c r="D53" s="51"/>
      <c r="E53" s="19" t="s">
        <v>4</v>
      </c>
    </row>
    <row r="54" spans="1:5" ht="15.75" customHeight="1" hidden="1">
      <c r="A54" s="16" t="s">
        <v>30</v>
      </c>
      <c r="B54" s="17">
        <v>9</v>
      </c>
      <c r="C54" s="17">
        <v>2</v>
      </c>
      <c r="D54" s="51"/>
      <c r="E54" s="19" t="s">
        <v>4</v>
      </c>
    </row>
    <row r="55" spans="1:5" ht="15.75" customHeight="1" hidden="1">
      <c r="A55" s="16" t="s">
        <v>49</v>
      </c>
      <c r="B55" s="17">
        <v>9</v>
      </c>
      <c r="C55" s="17">
        <v>4</v>
      </c>
      <c r="D55" s="51"/>
      <c r="E55" s="19"/>
    </row>
    <row r="56" spans="1:5" ht="15.75" customHeight="1" hidden="1">
      <c r="A56" s="16" t="s">
        <v>31</v>
      </c>
      <c r="B56" s="17">
        <v>9</v>
      </c>
      <c r="C56" s="17">
        <v>8</v>
      </c>
      <c r="D56" s="51"/>
      <c r="E56" s="19"/>
    </row>
    <row r="57" spans="1:5" ht="0.75" customHeight="1" hidden="1">
      <c r="A57" s="16" t="s">
        <v>32</v>
      </c>
      <c r="B57" s="17">
        <v>9</v>
      </c>
      <c r="C57" s="17">
        <v>10</v>
      </c>
      <c r="D57" s="51"/>
      <c r="E57" s="19" t="s">
        <v>4</v>
      </c>
    </row>
    <row r="58" spans="1:5" s="15" customFormat="1" ht="15.75" customHeight="1" hidden="1">
      <c r="A58" s="20" t="s">
        <v>33</v>
      </c>
      <c r="B58" s="21">
        <v>10</v>
      </c>
      <c r="C58" s="21" t="s">
        <v>4</v>
      </c>
      <c r="D58" s="49"/>
      <c r="E58" s="14" t="s">
        <v>4</v>
      </c>
    </row>
    <row r="59" spans="1:5" ht="15.75" customHeight="1" hidden="1">
      <c r="A59" s="16" t="s">
        <v>34</v>
      </c>
      <c r="B59" s="17">
        <v>10</v>
      </c>
      <c r="C59" s="17">
        <v>1</v>
      </c>
      <c r="D59" s="18"/>
      <c r="E59" s="19" t="s">
        <v>4</v>
      </c>
    </row>
    <row r="60" spans="1:5" ht="15.75" customHeight="1" hidden="1">
      <c r="A60" s="16" t="s">
        <v>35</v>
      </c>
      <c r="B60" s="17">
        <v>10</v>
      </c>
      <c r="C60" s="17">
        <v>3</v>
      </c>
      <c r="D60" s="18"/>
      <c r="E60" s="19"/>
    </row>
    <row r="61" spans="1:5" ht="15.75" customHeight="1" hidden="1">
      <c r="A61" s="16" t="s">
        <v>36</v>
      </c>
      <c r="B61" s="17">
        <v>10</v>
      </c>
      <c r="C61" s="17">
        <v>4</v>
      </c>
      <c r="D61" s="18"/>
      <c r="E61" s="19"/>
    </row>
    <row r="62" spans="1:5" ht="15.75" customHeight="1" hidden="1">
      <c r="A62" s="16" t="s">
        <v>52</v>
      </c>
      <c r="B62" s="17">
        <v>10</v>
      </c>
      <c r="C62" s="17">
        <v>6</v>
      </c>
      <c r="D62" s="18"/>
      <c r="E62" s="19"/>
    </row>
    <row r="63" spans="1:5" ht="15.75" customHeight="1">
      <c r="A63" s="163" t="s">
        <v>187</v>
      </c>
      <c r="B63" s="17">
        <v>8</v>
      </c>
      <c r="C63" s="17">
        <v>4</v>
      </c>
      <c r="D63" s="18">
        <v>638.4</v>
      </c>
      <c r="E63" s="19"/>
    </row>
    <row r="64" spans="1:5" s="15" customFormat="1" ht="15" customHeight="1">
      <c r="A64" s="20" t="s">
        <v>31</v>
      </c>
      <c r="B64" s="21">
        <v>11</v>
      </c>
      <c r="C64" s="21" t="s">
        <v>4</v>
      </c>
      <c r="D64" s="49">
        <f>D65</f>
        <v>122</v>
      </c>
      <c r="E64" s="14" t="s">
        <v>4</v>
      </c>
    </row>
    <row r="65" spans="1:5" ht="15.75">
      <c r="A65" s="16" t="s">
        <v>58</v>
      </c>
      <c r="B65" s="17">
        <v>11</v>
      </c>
      <c r="C65" s="17">
        <v>1</v>
      </c>
      <c r="D65" s="18">
        <v>122</v>
      </c>
      <c r="E65" s="19" t="s">
        <v>4</v>
      </c>
    </row>
    <row r="66" spans="1:5" ht="47.25" customHeight="1" hidden="1">
      <c r="A66" s="16" t="s">
        <v>50</v>
      </c>
      <c r="B66" s="17">
        <v>11</v>
      </c>
      <c r="C66" s="17">
        <v>2</v>
      </c>
      <c r="D66" s="18"/>
      <c r="E66" s="19"/>
    </row>
    <row r="67" spans="1:5" ht="47.25" customHeight="1" hidden="1">
      <c r="A67" s="16" t="s">
        <v>60</v>
      </c>
      <c r="B67" s="17">
        <v>14</v>
      </c>
      <c r="C67" s="17"/>
      <c r="D67" s="18"/>
      <c r="E67" s="19"/>
    </row>
    <row r="68" spans="1:5" ht="18.75" customHeight="1" hidden="1">
      <c r="A68" s="16" t="s">
        <v>59</v>
      </c>
      <c r="B68" s="17">
        <v>14</v>
      </c>
      <c r="C68" s="17">
        <v>3</v>
      </c>
      <c r="D68" s="18"/>
      <c r="E68" s="19" t="s">
        <v>4</v>
      </c>
    </row>
    <row r="69" spans="1:5" ht="15.75" customHeight="1">
      <c r="A69" s="70" t="s">
        <v>37</v>
      </c>
      <c r="B69" s="71"/>
      <c r="C69" s="71"/>
      <c r="D69" s="52">
        <f>D14+D25+D28+D33+D41+D48+D64</f>
        <v>144342.4</v>
      </c>
      <c r="E69" s="22" t="s">
        <v>4</v>
      </c>
    </row>
    <row r="70" spans="1:4" ht="15.75">
      <c r="A70" s="68"/>
      <c r="B70" s="69"/>
      <c r="C70" s="69"/>
      <c r="D70" s="65"/>
    </row>
    <row r="71" spans="1:4" ht="12.75">
      <c r="A71" s="66"/>
      <c r="B71" s="67"/>
      <c r="C71" s="67"/>
      <c r="D71" s="67"/>
    </row>
    <row r="72" ht="12.75">
      <c r="D72" s="42"/>
    </row>
  </sheetData>
  <sheetProtection/>
  <mergeCells count="10">
    <mergeCell ref="A1:D1"/>
    <mergeCell ref="A2:D2"/>
    <mergeCell ref="A3:D3"/>
    <mergeCell ref="A4:D4"/>
    <mergeCell ref="A10:C10"/>
    <mergeCell ref="A9:D9"/>
    <mergeCell ref="A5:D5"/>
    <mergeCell ref="A6:D6"/>
    <mergeCell ref="A7:D7"/>
    <mergeCell ref="A8:D8"/>
  </mergeCells>
  <printOptions/>
  <pageMargins left="0.75" right="0.75" top="0.16" bottom="0.4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9"/>
  <sheetViews>
    <sheetView zoomScalePageLayoutView="0" workbookViewId="0" topLeftCell="A1">
      <selection activeCell="K21" sqref="K21"/>
    </sheetView>
  </sheetViews>
  <sheetFormatPr defaultColWidth="9.00390625" defaultRowHeight="12.75"/>
  <cols>
    <col min="1" max="1" width="36.25390625" style="0" customWidth="1"/>
    <col min="2" max="2" width="6.625" style="0" customWidth="1"/>
    <col min="3" max="3" width="7.375" style="0" customWidth="1"/>
    <col min="4" max="4" width="11.00390625" style="0" customWidth="1"/>
    <col min="5" max="5" width="6.00390625" style="0" customWidth="1"/>
    <col min="6" max="6" width="13.375" style="0" customWidth="1"/>
    <col min="8" max="8" width="14.25390625" style="0" customWidth="1"/>
    <col min="9" max="9" width="15.25390625" style="0" customWidth="1"/>
    <col min="11" max="11" width="13.75390625" style="0" customWidth="1"/>
  </cols>
  <sheetData>
    <row r="1" spans="2:6" ht="12.75">
      <c r="B1" s="25"/>
      <c r="C1" s="25"/>
      <c r="D1" s="25"/>
      <c r="E1" s="177" t="s">
        <v>216</v>
      </c>
      <c r="F1" s="177"/>
    </row>
    <row r="2" spans="2:6" ht="12.75">
      <c r="B2" s="178" t="s">
        <v>56</v>
      </c>
      <c r="C2" s="178"/>
      <c r="D2" s="178"/>
      <c r="E2" s="178"/>
      <c r="F2" s="178"/>
    </row>
    <row r="3" spans="2:6" ht="12.75">
      <c r="B3" s="24"/>
      <c r="C3" s="25"/>
      <c r="D3" s="178" t="s">
        <v>69</v>
      </c>
      <c r="E3" s="178"/>
      <c r="F3" s="178"/>
    </row>
    <row r="4" spans="2:6" ht="12.75">
      <c r="B4" s="60"/>
      <c r="C4" s="179" t="s">
        <v>192</v>
      </c>
      <c r="D4" s="179"/>
      <c r="E4" s="179"/>
      <c r="F4" s="179"/>
    </row>
    <row r="5" spans="1:6" ht="12.75">
      <c r="A5" s="25"/>
      <c r="B5" s="25"/>
      <c r="C5" s="25"/>
      <c r="D5" s="25"/>
      <c r="E5" s="177" t="s">
        <v>108</v>
      </c>
      <c r="F5" s="177"/>
    </row>
    <row r="6" spans="1:6" ht="12.75">
      <c r="A6" s="24"/>
      <c r="B6" s="178" t="s">
        <v>56</v>
      </c>
      <c r="C6" s="178"/>
      <c r="D6" s="178"/>
      <c r="E6" s="178"/>
      <c r="F6" s="178"/>
    </row>
    <row r="7" spans="1:6" ht="12.75">
      <c r="A7" s="24"/>
      <c r="B7" s="24"/>
      <c r="C7" s="25"/>
      <c r="D7" s="178" t="s">
        <v>69</v>
      </c>
      <c r="E7" s="178"/>
      <c r="F7" s="178"/>
    </row>
    <row r="8" spans="1:6" ht="12.75">
      <c r="A8" s="57"/>
      <c r="B8" s="60"/>
      <c r="C8" s="179" t="s">
        <v>170</v>
      </c>
      <c r="D8" s="179"/>
      <c r="E8" s="179"/>
      <c r="F8" s="179"/>
    </row>
    <row r="9" spans="1:6" ht="14.25" customHeight="1">
      <c r="A9" s="175" t="s">
        <v>83</v>
      </c>
      <c r="B9" s="175"/>
      <c r="C9" s="175"/>
      <c r="D9" s="175"/>
      <c r="E9" s="175"/>
      <c r="F9" s="175"/>
    </row>
    <row r="10" spans="1:7" ht="13.5" customHeight="1">
      <c r="A10" s="176" t="s">
        <v>213</v>
      </c>
      <c r="B10" s="176"/>
      <c r="C10" s="176"/>
      <c r="D10" s="176"/>
      <c r="E10" s="176"/>
      <c r="F10" s="176"/>
      <c r="G10" s="60"/>
    </row>
    <row r="11" spans="1:6" ht="14.25" customHeight="1">
      <c r="A11" s="176" t="s">
        <v>212</v>
      </c>
      <c r="B11" s="176"/>
      <c r="C11" s="176"/>
      <c r="D11" s="176"/>
      <c r="E11" s="176"/>
      <c r="F11" s="176"/>
    </row>
    <row r="12" spans="1:6" ht="15.75" customHeight="1">
      <c r="A12" s="176" t="s">
        <v>142</v>
      </c>
      <c r="B12" s="176"/>
      <c r="C12" s="176"/>
      <c r="D12" s="176"/>
      <c r="E12" s="176"/>
      <c r="F12" s="176"/>
    </row>
    <row r="13" spans="1:6" ht="23.25" customHeight="1" thickBot="1">
      <c r="A13" s="74"/>
      <c r="B13" s="74"/>
      <c r="C13" s="74"/>
      <c r="D13" s="74"/>
      <c r="E13" s="74"/>
      <c r="F13" s="125" t="s">
        <v>78</v>
      </c>
    </row>
    <row r="14" spans="1:6" ht="12.75">
      <c r="A14" s="75" t="s">
        <v>0</v>
      </c>
      <c r="B14" s="76" t="s">
        <v>1</v>
      </c>
      <c r="C14" s="76" t="s">
        <v>2</v>
      </c>
      <c r="D14" s="76" t="s">
        <v>39</v>
      </c>
      <c r="E14" s="76" t="s">
        <v>62</v>
      </c>
      <c r="F14" s="77" t="s">
        <v>77</v>
      </c>
    </row>
    <row r="15" spans="1:6" ht="12.75">
      <c r="A15" s="91">
        <v>1</v>
      </c>
      <c r="B15" s="92">
        <v>2</v>
      </c>
      <c r="C15" s="92">
        <v>3</v>
      </c>
      <c r="D15" s="92">
        <v>4</v>
      </c>
      <c r="E15" s="92">
        <v>5</v>
      </c>
      <c r="F15" s="92">
        <v>6</v>
      </c>
    </row>
    <row r="16" spans="1:6" ht="12.75">
      <c r="A16" s="126" t="s">
        <v>5</v>
      </c>
      <c r="B16" s="127">
        <v>1</v>
      </c>
      <c r="C16" s="128"/>
      <c r="D16" s="129"/>
      <c r="E16" s="130"/>
      <c r="F16" s="123">
        <f>F17+F26+F36+F42</f>
        <v>36747.299999999996</v>
      </c>
    </row>
    <row r="17" spans="1:6" ht="39.75" customHeight="1">
      <c r="A17" s="93" t="s">
        <v>6</v>
      </c>
      <c r="B17" s="119">
        <v>1</v>
      </c>
      <c r="C17" s="131">
        <v>2</v>
      </c>
      <c r="D17" s="132"/>
      <c r="E17" s="133"/>
      <c r="F17" s="121">
        <f>F18</f>
        <v>7747.6</v>
      </c>
    </row>
    <row r="18" spans="1:6" ht="20.25" customHeight="1">
      <c r="A18" s="102" t="s">
        <v>85</v>
      </c>
      <c r="B18" s="119">
        <v>1</v>
      </c>
      <c r="C18" s="131">
        <v>2</v>
      </c>
      <c r="D18" s="132">
        <v>4000000000</v>
      </c>
      <c r="E18" s="133"/>
      <c r="F18" s="121">
        <f>F19</f>
        <v>7747.6</v>
      </c>
    </row>
    <row r="19" spans="1:6" ht="42" customHeight="1">
      <c r="A19" s="102" t="s">
        <v>84</v>
      </c>
      <c r="B19" s="119">
        <v>1</v>
      </c>
      <c r="C19" s="131">
        <v>2</v>
      </c>
      <c r="D19" s="132">
        <v>4010000000</v>
      </c>
      <c r="E19" s="133"/>
      <c r="F19" s="121">
        <f>F20+F23</f>
        <v>7747.6</v>
      </c>
    </row>
    <row r="20" spans="1:6" ht="17.25" customHeight="1">
      <c r="A20" s="93" t="s">
        <v>93</v>
      </c>
      <c r="B20" s="119">
        <v>1</v>
      </c>
      <c r="C20" s="131">
        <v>2</v>
      </c>
      <c r="D20" s="132">
        <v>4010002030</v>
      </c>
      <c r="E20" s="133"/>
      <c r="F20" s="121">
        <f>F21</f>
        <v>2217.8</v>
      </c>
    </row>
    <row r="21" spans="1:6" ht="79.5" customHeight="1">
      <c r="A21" s="93" t="s">
        <v>63</v>
      </c>
      <c r="B21" s="119">
        <v>1</v>
      </c>
      <c r="C21" s="131">
        <v>2</v>
      </c>
      <c r="D21" s="132">
        <v>4010002030</v>
      </c>
      <c r="E21" s="133">
        <v>100</v>
      </c>
      <c r="F21" s="121">
        <f>F22</f>
        <v>2217.8</v>
      </c>
    </row>
    <row r="22" spans="1:6" ht="28.5" customHeight="1">
      <c r="A22" s="93" t="s">
        <v>64</v>
      </c>
      <c r="B22" s="119">
        <v>1</v>
      </c>
      <c r="C22" s="131">
        <v>2</v>
      </c>
      <c r="D22" s="132">
        <v>4010002030</v>
      </c>
      <c r="E22" s="133">
        <v>120</v>
      </c>
      <c r="F22" s="121">
        <v>2217.8</v>
      </c>
    </row>
    <row r="23" spans="1:6" ht="28.5" customHeight="1">
      <c r="A23" s="102" t="s">
        <v>94</v>
      </c>
      <c r="B23" s="119">
        <v>1</v>
      </c>
      <c r="C23" s="131">
        <v>2</v>
      </c>
      <c r="D23" s="132">
        <v>4010002060</v>
      </c>
      <c r="E23" s="133"/>
      <c r="F23" s="121">
        <f>F24</f>
        <v>5529.8</v>
      </c>
    </row>
    <row r="24" spans="1:6" ht="75.75" customHeight="1">
      <c r="A24" s="93" t="s">
        <v>63</v>
      </c>
      <c r="B24" s="119">
        <v>1</v>
      </c>
      <c r="C24" s="131">
        <v>2</v>
      </c>
      <c r="D24" s="132">
        <v>4010002060</v>
      </c>
      <c r="E24" s="133">
        <v>100</v>
      </c>
      <c r="F24" s="121">
        <f>F25</f>
        <v>5529.8</v>
      </c>
    </row>
    <row r="25" spans="1:6" ht="27" customHeight="1">
      <c r="A25" s="93" t="s">
        <v>64</v>
      </c>
      <c r="B25" s="119">
        <v>1</v>
      </c>
      <c r="C25" s="131">
        <v>2</v>
      </c>
      <c r="D25" s="132">
        <v>4010002060</v>
      </c>
      <c r="E25" s="133">
        <v>120</v>
      </c>
      <c r="F25" s="121">
        <v>5529.8</v>
      </c>
    </row>
    <row r="26" spans="1:6" ht="66" customHeight="1">
      <c r="A26" s="93" t="s">
        <v>8</v>
      </c>
      <c r="B26" s="119">
        <v>1</v>
      </c>
      <c r="C26" s="131">
        <v>4</v>
      </c>
      <c r="D26" s="133"/>
      <c r="E26" s="133"/>
      <c r="F26" s="121">
        <f>F27</f>
        <v>25425.5</v>
      </c>
    </row>
    <row r="27" spans="1:6" ht="18.75" customHeight="1">
      <c r="A27" s="102" t="s">
        <v>85</v>
      </c>
      <c r="B27" s="119">
        <v>1</v>
      </c>
      <c r="C27" s="131">
        <v>4</v>
      </c>
      <c r="D27" s="133">
        <v>4000000000</v>
      </c>
      <c r="E27" s="133"/>
      <c r="F27" s="121">
        <f>F28</f>
        <v>25425.5</v>
      </c>
    </row>
    <row r="28" spans="1:6" ht="40.5" customHeight="1">
      <c r="A28" s="102" t="s">
        <v>84</v>
      </c>
      <c r="B28" s="119">
        <v>1</v>
      </c>
      <c r="C28" s="131">
        <v>4</v>
      </c>
      <c r="D28" s="132">
        <v>4010000000</v>
      </c>
      <c r="E28" s="133"/>
      <c r="F28" s="121">
        <f>F29</f>
        <v>25425.5</v>
      </c>
    </row>
    <row r="29" spans="1:6" ht="33" customHeight="1">
      <c r="A29" s="93" t="s">
        <v>101</v>
      </c>
      <c r="B29" s="119">
        <v>1</v>
      </c>
      <c r="C29" s="131">
        <v>4</v>
      </c>
      <c r="D29" s="132">
        <v>4010002040</v>
      </c>
      <c r="E29" s="133"/>
      <c r="F29" s="121">
        <f>F30+F32+F34</f>
        <v>25425.5</v>
      </c>
    </row>
    <row r="30" spans="1:6" ht="81.75" customHeight="1">
      <c r="A30" s="93" t="s">
        <v>63</v>
      </c>
      <c r="B30" s="119">
        <v>1</v>
      </c>
      <c r="C30" s="131">
        <v>4</v>
      </c>
      <c r="D30" s="132">
        <v>4010002040</v>
      </c>
      <c r="E30" s="133">
        <v>100</v>
      </c>
      <c r="F30" s="121">
        <f>F31</f>
        <v>25286.7</v>
      </c>
    </row>
    <row r="31" spans="1:6" ht="30" customHeight="1">
      <c r="A31" s="93" t="s">
        <v>64</v>
      </c>
      <c r="B31" s="119">
        <v>1</v>
      </c>
      <c r="C31" s="131">
        <v>4</v>
      </c>
      <c r="D31" s="132">
        <v>4010002040</v>
      </c>
      <c r="E31" s="133">
        <v>120</v>
      </c>
      <c r="F31" s="121">
        <v>25286.7</v>
      </c>
    </row>
    <row r="32" spans="1:6" ht="45.75" customHeight="1">
      <c r="A32" s="93" t="s">
        <v>129</v>
      </c>
      <c r="B32" s="119">
        <v>1</v>
      </c>
      <c r="C32" s="131">
        <v>4</v>
      </c>
      <c r="D32" s="132">
        <v>4010002040</v>
      </c>
      <c r="E32" s="133">
        <v>200</v>
      </c>
      <c r="F32" s="121">
        <f>F33</f>
        <v>138.8</v>
      </c>
    </row>
    <row r="33" spans="1:6" ht="44.25" customHeight="1">
      <c r="A33" s="93" t="s">
        <v>105</v>
      </c>
      <c r="B33" s="119">
        <v>1</v>
      </c>
      <c r="C33" s="131">
        <v>4</v>
      </c>
      <c r="D33" s="132">
        <v>4010002040</v>
      </c>
      <c r="E33" s="133">
        <v>240</v>
      </c>
      <c r="F33" s="121">
        <v>138.8</v>
      </c>
    </row>
    <row r="34" spans="1:6" ht="18.75" customHeight="1">
      <c r="A34" s="93" t="s">
        <v>65</v>
      </c>
      <c r="B34" s="119">
        <v>1</v>
      </c>
      <c r="C34" s="131">
        <v>4</v>
      </c>
      <c r="D34" s="132">
        <v>4010002040</v>
      </c>
      <c r="E34" s="133">
        <v>800</v>
      </c>
      <c r="F34" s="121">
        <f>F35</f>
        <v>0</v>
      </c>
    </row>
    <row r="35" spans="1:6" ht="14.25" customHeight="1">
      <c r="A35" s="93" t="s">
        <v>66</v>
      </c>
      <c r="B35" s="119">
        <v>1</v>
      </c>
      <c r="C35" s="131">
        <v>4</v>
      </c>
      <c r="D35" s="132">
        <v>4010002040</v>
      </c>
      <c r="E35" s="133">
        <v>850</v>
      </c>
      <c r="F35" s="121">
        <v>0</v>
      </c>
    </row>
    <row r="36" spans="1:6" ht="12.75">
      <c r="A36" s="93" t="s">
        <v>13</v>
      </c>
      <c r="B36" s="119">
        <v>1</v>
      </c>
      <c r="C36" s="131">
        <v>11</v>
      </c>
      <c r="D36" s="132"/>
      <c r="E36" s="133"/>
      <c r="F36" s="121">
        <f>F37</f>
        <v>134</v>
      </c>
    </row>
    <row r="37" spans="1:6" ht="12.75">
      <c r="A37" s="104" t="s">
        <v>85</v>
      </c>
      <c r="B37" s="119">
        <v>1</v>
      </c>
      <c r="C37" s="131">
        <v>11</v>
      </c>
      <c r="D37" s="132">
        <v>4000000000</v>
      </c>
      <c r="E37" s="130"/>
      <c r="F37" s="121">
        <f>F38</f>
        <v>134</v>
      </c>
    </row>
    <row r="38" spans="1:6" ht="36" customHeight="1">
      <c r="A38" s="102" t="s">
        <v>161</v>
      </c>
      <c r="B38" s="119">
        <v>1</v>
      </c>
      <c r="C38" s="131">
        <v>11</v>
      </c>
      <c r="D38" s="132">
        <v>4080000000</v>
      </c>
      <c r="E38" s="133"/>
      <c r="F38" s="121">
        <f>F39</f>
        <v>134</v>
      </c>
    </row>
    <row r="39" spans="1:6" ht="24.75" customHeight="1">
      <c r="A39" s="102" t="s">
        <v>106</v>
      </c>
      <c r="B39" s="119">
        <v>1</v>
      </c>
      <c r="C39" s="131">
        <v>11</v>
      </c>
      <c r="D39" s="132">
        <v>4080020210</v>
      </c>
      <c r="E39" s="133"/>
      <c r="F39" s="121">
        <f>F40</f>
        <v>134</v>
      </c>
    </row>
    <row r="40" spans="1:6" ht="13.5" customHeight="1">
      <c r="A40" s="93" t="s">
        <v>65</v>
      </c>
      <c r="B40" s="119">
        <v>1</v>
      </c>
      <c r="C40" s="131">
        <v>11</v>
      </c>
      <c r="D40" s="132">
        <v>4080020210</v>
      </c>
      <c r="E40" s="133">
        <v>800</v>
      </c>
      <c r="F40" s="121">
        <f>F41</f>
        <v>134</v>
      </c>
    </row>
    <row r="41" spans="1:6" ht="12.75">
      <c r="A41" s="93" t="s">
        <v>67</v>
      </c>
      <c r="B41" s="119">
        <v>1</v>
      </c>
      <c r="C41" s="131">
        <v>11</v>
      </c>
      <c r="D41" s="132">
        <v>4080020210</v>
      </c>
      <c r="E41" s="133">
        <v>870</v>
      </c>
      <c r="F41" s="121">
        <v>134</v>
      </c>
    </row>
    <row r="42" spans="1:6" ht="12.75" customHeight="1">
      <c r="A42" s="126" t="s">
        <v>14</v>
      </c>
      <c r="B42" s="127">
        <v>1</v>
      </c>
      <c r="C42" s="128">
        <v>13</v>
      </c>
      <c r="D42" s="130"/>
      <c r="E42" s="130"/>
      <c r="F42" s="123">
        <f>F43</f>
        <v>3440.2</v>
      </c>
    </row>
    <row r="43" spans="1:6" ht="12.75" customHeight="1">
      <c r="A43" s="93" t="s">
        <v>85</v>
      </c>
      <c r="B43" s="119">
        <v>1</v>
      </c>
      <c r="C43" s="131">
        <v>13</v>
      </c>
      <c r="D43" s="133">
        <v>4000000000</v>
      </c>
      <c r="E43" s="133"/>
      <c r="F43" s="121">
        <f>F44+F54+F57</f>
        <v>3440.2</v>
      </c>
    </row>
    <row r="44" spans="1:6" ht="39" customHeight="1">
      <c r="A44" s="102" t="s">
        <v>84</v>
      </c>
      <c r="B44" s="119">
        <v>1</v>
      </c>
      <c r="C44" s="131">
        <v>13</v>
      </c>
      <c r="D44" s="133">
        <v>4010000000</v>
      </c>
      <c r="E44" s="130"/>
      <c r="F44" s="150">
        <f>F45</f>
        <v>3280.7999999999997</v>
      </c>
    </row>
    <row r="45" spans="1:6" ht="20.25" customHeight="1">
      <c r="A45" s="102" t="s">
        <v>92</v>
      </c>
      <c r="B45" s="119">
        <v>1</v>
      </c>
      <c r="C45" s="131">
        <v>13</v>
      </c>
      <c r="D45" s="133">
        <v>4010099990</v>
      </c>
      <c r="E45" s="130"/>
      <c r="F45" s="150">
        <f>F48+F50+F46</f>
        <v>3280.7999999999997</v>
      </c>
    </row>
    <row r="46" spans="1:6" ht="85.5" customHeight="1">
      <c r="A46" s="93" t="s">
        <v>63</v>
      </c>
      <c r="B46" s="119">
        <v>1</v>
      </c>
      <c r="C46" s="131">
        <v>13</v>
      </c>
      <c r="D46" s="133">
        <v>4010099990</v>
      </c>
      <c r="E46" s="133">
        <v>100</v>
      </c>
      <c r="F46" s="106">
        <f>F47</f>
        <v>140</v>
      </c>
    </row>
    <row r="47" spans="1:6" ht="30" customHeight="1">
      <c r="A47" s="93" t="s">
        <v>64</v>
      </c>
      <c r="B47" s="119">
        <v>1</v>
      </c>
      <c r="C47" s="131">
        <v>13</v>
      </c>
      <c r="D47" s="133">
        <v>4010099990</v>
      </c>
      <c r="E47" s="133">
        <v>120</v>
      </c>
      <c r="F47" s="106">
        <v>140</v>
      </c>
    </row>
    <row r="48" spans="1:6" ht="38.25" customHeight="1">
      <c r="A48" s="102" t="s">
        <v>129</v>
      </c>
      <c r="B48" s="119">
        <v>1</v>
      </c>
      <c r="C48" s="131">
        <v>13</v>
      </c>
      <c r="D48" s="133">
        <v>4010099990</v>
      </c>
      <c r="E48" s="133">
        <v>200</v>
      </c>
      <c r="F48" s="106">
        <f>F49</f>
        <v>2930.2</v>
      </c>
    </row>
    <row r="49" spans="1:6" ht="42.75" customHeight="1">
      <c r="A49" s="102" t="s">
        <v>105</v>
      </c>
      <c r="B49" s="119">
        <v>1</v>
      </c>
      <c r="C49" s="131">
        <v>13</v>
      </c>
      <c r="D49" s="133">
        <v>4010099990</v>
      </c>
      <c r="E49" s="133">
        <v>240</v>
      </c>
      <c r="F49" s="106">
        <v>2930.2</v>
      </c>
    </row>
    <row r="50" spans="1:6" ht="15.75" customHeight="1">
      <c r="A50" s="93" t="s">
        <v>65</v>
      </c>
      <c r="B50" s="119">
        <v>1</v>
      </c>
      <c r="C50" s="131">
        <v>13</v>
      </c>
      <c r="D50" s="133">
        <v>4010099990</v>
      </c>
      <c r="E50" s="106">
        <v>800</v>
      </c>
      <c r="F50" s="150">
        <f>F53+F52+F51</f>
        <v>210.6</v>
      </c>
    </row>
    <row r="51" spans="1:6" ht="69.75" customHeight="1">
      <c r="A51" s="93" t="s">
        <v>208</v>
      </c>
      <c r="B51" s="119">
        <v>1</v>
      </c>
      <c r="C51" s="131">
        <v>13</v>
      </c>
      <c r="D51" s="133">
        <v>4010099990</v>
      </c>
      <c r="E51" s="106">
        <v>810</v>
      </c>
      <c r="F51" s="150">
        <v>29.9</v>
      </c>
    </row>
    <row r="52" spans="1:6" ht="15.75" customHeight="1">
      <c r="A52" s="93" t="s">
        <v>169</v>
      </c>
      <c r="B52" s="119">
        <v>1</v>
      </c>
      <c r="C52" s="131">
        <v>13</v>
      </c>
      <c r="D52" s="133">
        <v>4010099990</v>
      </c>
      <c r="E52" s="106">
        <v>830</v>
      </c>
      <c r="F52" s="159">
        <v>54.9</v>
      </c>
    </row>
    <row r="53" spans="1:7" ht="17.25" customHeight="1">
      <c r="A53" s="93" t="s">
        <v>66</v>
      </c>
      <c r="B53" s="119">
        <v>1</v>
      </c>
      <c r="C53" s="131">
        <v>13</v>
      </c>
      <c r="D53" s="133">
        <v>4010099990</v>
      </c>
      <c r="E53" s="133">
        <v>850</v>
      </c>
      <c r="F53" s="121">
        <v>125.8</v>
      </c>
      <c r="G53" s="79"/>
    </row>
    <row r="54" spans="1:7" ht="84.75" customHeight="1">
      <c r="A54" s="102" t="s">
        <v>206</v>
      </c>
      <c r="B54" s="119">
        <v>1</v>
      </c>
      <c r="C54" s="131">
        <v>13</v>
      </c>
      <c r="D54" s="133">
        <v>4110089020</v>
      </c>
      <c r="E54" s="133"/>
      <c r="F54" s="106">
        <v>87.6</v>
      </c>
      <c r="G54" s="79"/>
    </row>
    <row r="55" spans="1:7" ht="23.25" customHeight="1">
      <c r="A55" s="102" t="s">
        <v>207</v>
      </c>
      <c r="B55" s="119">
        <v>1</v>
      </c>
      <c r="C55" s="131">
        <v>13</v>
      </c>
      <c r="D55" s="133">
        <v>4110089020</v>
      </c>
      <c r="E55" s="133">
        <v>500</v>
      </c>
      <c r="F55" s="106">
        <v>87.6</v>
      </c>
      <c r="G55" s="79"/>
    </row>
    <row r="56" spans="1:7" ht="19.5" customHeight="1">
      <c r="A56" s="102" t="s">
        <v>220</v>
      </c>
      <c r="B56" s="119">
        <v>1</v>
      </c>
      <c r="C56" s="131">
        <v>13</v>
      </c>
      <c r="D56" s="133">
        <v>4110089020</v>
      </c>
      <c r="E56" s="133">
        <v>540</v>
      </c>
      <c r="F56" s="106">
        <v>87.6</v>
      </c>
      <c r="G56" s="79"/>
    </row>
    <row r="57" spans="1:6" ht="39" customHeight="1">
      <c r="A57" s="102" t="s">
        <v>143</v>
      </c>
      <c r="B57" s="119">
        <v>1</v>
      </c>
      <c r="C57" s="131">
        <v>13</v>
      </c>
      <c r="D57" s="133">
        <v>4010089181</v>
      </c>
      <c r="E57" s="130"/>
      <c r="F57" s="121">
        <f>F58</f>
        <v>71.8</v>
      </c>
    </row>
    <row r="58" spans="1:13" ht="35.25" customHeight="1">
      <c r="A58" s="102" t="s">
        <v>129</v>
      </c>
      <c r="B58" s="119">
        <v>1</v>
      </c>
      <c r="C58" s="131">
        <v>13</v>
      </c>
      <c r="D58" s="133">
        <v>4010089181</v>
      </c>
      <c r="E58" s="133">
        <v>200</v>
      </c>
      <c r="F58" s="121">
        <f>F59</f>
        <v>71.8</v>
      </c>
      <c r="H58">
        <v>-88300</v>
      </c>
      <c r="M58">
        <v>-88.3</v>
      </c>
    </row>
    <row r="59" spans="1:6" ht="43.5" customHeight="1">
      <c r="A59" s="102" t="s">
        <v>105</v>
      </c>
      <c r="B59" s="119">
        <v>1</v>
      </c>
      <c r="C59" s="131">
        <v>13</v>
      </c>
      <c r="D59" s="133">
        <v>4010089181</v>
      </c>
      <c r="E59" s="133">
        <v>240</v>
      </c>
      <c r="F59" s="121">
        <v>71.8</v>
      </c>
    </row>
    <row r="60" spans="1:6" ht="12.75">
      <c r="A60" s="126" t="s">
        <v>51</v>
      </c>
      <c r="B60" s="127">
        <v>2</v>
      </c>
      <c r="C60" s="128"/>
      <c r="D60" s="129"/>
      <c r="E60" s="130"/>
      <c r="F60" s="123">
        <f>F61</f>
        <v>466.4</v>
      </c>
    </row>
    <row r="61" spans="1:6" ht="25.5">
      <c r="A61" s="93" t="s">
        <v>115</v>
      </c>
      <c r="B61" s="119">
        <v>2</v>
      </c>
      <c r="C61" s="131">
        <v>3</v>
      </c>
      <c r="D61" s="149"/>
      <c r="E61" s="133"/>
      <c r="F61" s="121">
        <f>F62</f>
        <v>466.4</v>
      </c>
    </row>
    <row r="62" spans="1:6" ht="23.25" customHeight="1">
      <c r="A62" s="103" t="s">
        <v>86</v>
      </c>
      <c r="B62" s="119">
        <v>2</v>
      </c>
      <c r="C62" s="131">
        <v>3</v>
      </c>
      <c r="D62" s="132">
        <v>4000000000</v>
      </c>
      <c r="E62" s="133"/>
      <c r="F62" s="121">
        <f>F63</f>
        <v>466.4</v>
      </c>
    </row>
    <row r="63" spans="1:6" ht="39.75" customHeight="1">
      <c r="A63" s="93" t="s">
        <v>84</v>
      </c>
      <c r="B63" s="119">
        <v>2</v>
      </c>
      <c r="C63" s="131">
        <v>3</v>
      </c>
      <c r="D63" s="132">
        <v>4010000000</v>
      </c>
      <c r="E63" s="133"/>
      <c r="F63" s="121">
        <f>F64</f>
        <v>466.4</v>
      </c>
    </row>
    <row r="64" spans="1:6" ht="60" customHeight="1">
      <c r="A64" s="105" t="s">
        <v>107</v>
      </c>
      <c r="B64" s="119">
        <v>2</v>
      </c>
      <c r="C64" s="131">
        <v>3</v>
      </c>
      <c r="D64" s="132">
        <v>4010051180</v>
      </c>
      <c r="E64" s="133"/>
      <c r="F64" s="121">
        <f>F65+F67</f>
        <v>466.4</v>
      </c>
    </row>
    <row r="65" spans="1:6" ht="80.25" customHeight="1">
      <c r="A65" s="93" t="s">
        <v>63</v>
      </c>
      <c r="B65" s="119">
        <v>2</v>
      </c>
      <c r="C65" s="131">
        <v>3</v>
      </c>
      <c r="D65" s="132">
        <v>4010051180</v>
      </c>
      <c r="E65" s="133">
        <v>100</v>
      </c>
      <c r="F65" s="121">
        <v>416.4</v>
      </c>
    </row>
    <row r="66" spans="1:6" ht="30.75" customHeight="1">
      <c r="A66" s="93" t="s">
        <v>64</v>
      </c>
      <c r="B66" s="119">
        <v>2</v>
      </c>
      <c r="C66" s="131">
        <v>3</v>
      </c>
      <c r="D66" s="132">
        <v>4010051180</v>
      </c>
      <c r="E66" s="133">
        <v>120</v>
      </c>
      <c r="F66" s="121">
        <v>416.4</v>
      </c>
    </row>
    <row r="67" spans="1:6" ht="43.5" customHeight="1">
      <c r="A67" s="93" t="s">
        <v>129</v>
      </c>
      <c r="B67" s="119">
        <v>2</v>
      </c>
      <c r="C67" s="131">
        <v>3</v>
      </c>
      <c r="D67" s="132">
        <v>4010051180</v>
      </c>
      <c r="E67" s="133">
        <v>200</v>
      </c>
      <c r="F67" s="121">
        <v>50</v>
      </c>
    </row>
    <row r="68" spans="1:6" ht="39.75" customHeight="1">
      <c r="A68" s="93" t="s">
        <v>105</v>
      </c>
      <c r="B68" s="119">
        <v>2</v>
      </c>
      <c r="C68" s="131">
        <v>3</v>
      </c>
      <c r="D68" s="132">
        <v>4010051180</v>
      </c>
      <c r="E68" s="133">
        <v>240</v>
      </c>
      <c r="F68" s="121">
        <v>50</v>
      </c>
    </row>
    <row r="69" spans="1:6" ht="29.25" customHeight="1">
      <c r="A69" s="126" t="s">
        <v>61</v>
      </c>
      <c r="B69" s="127">
        <v>3</v>
      </c>
      <c r="C69" s="128"/>
      <c r="D69" s="130"/>
      <c r="E69" s="130"/>
      <c r="F69" s="123">
        <f>F70+F81+F96</f>
        <v>985.4000000000001</v>
      </c>
    </row>
    <row r="70" spans="1:6" ht="12.75">
      <c r="A70" s="138" t="s">
        <v>71</v>
      </c>
      <c r="B70" s="139">
        <v>3</v>
      </c>
      <c r="C70" s="140">
        <v>4</v>
      </c>
      <c r="D70" s="147"/>
      <c r="E70" s="141"/>
      <c r="F70" s="142">
        <f>F71</f>
        <v>311.3</v>
      </c>
    </row>
    <row r="71" spans="1:6" ht="19.5" customHeight="1">
      <c r="A71" s="102" t="s">
        <v>85</v>
      </c>
      <c r="B71" s="119">
        <v>3</v>
      </c>
      <c r="C71" s="131">
        <v>4</v>
      </c>
      <c r="D71" s="109" t="s">
        <v>144</v>
      </c>
      <c r="E71" s="130"/>
      <c r="F71" s="121">
        <f>F72</f>
        <v>311.3</v>
      </c>
    </row>
    <row r="72" spans="1:6" ht="42.75" customHeight="1">
      <c r="A72" s="93" t="s">
        <v>84</v>
      </c>
      <c r="B72" s="119">
        <v>3</v>
      </c>
      <c r="C72" s="131">
        <v>4</v>
      </c>
      <c r="D72" s="109" t="s">
        <v>164</v>
      </c>
      <c r="E72" s="130"/>
      <c r="F72" s="121">
        <f>F73+F79</f>
        <v>311.3</v>
      </c>
    </row>
    <row r="73" spans="1:9" ht="41.25" customHeight="1">
      <c r="A73" s="105" t="s">
        <v>190</v>
      </c>
      <c r="B73" s="143">
        <v>3</v>
      </c>
      <c r="C73" s="144">
        <v>4</v>
      </c>
      <c r="D73" s="109" t="s">
        <v>165</v>
      </c>
      <c r="E73" s="148"/>
      <c r="F73" s="146">
        <f>F74+F76</f>
        <v>237</v>
      </c>
      <c r="I73" s="162"/>
    </row>
    <row r="74" spans="1:6" ht="83.25" customHeight="1">
      <c r="A74" s="103" t="s">
        <v>63</v>
      </c>
      <c r="B74" s="119">
        <v>3</v>
      </c>
      <c r="C74" s="131">
        <v>4</v>
      </c>
      <c r="D74" s="109" t="s">
        <v>165</v>
      </c>
      <c r="E74" s="133">
        <v>100</v>
      </c>
      <c r="F74" s="121">
        <f>F75</f>
        <v>217</v>
      </c>
    </row>
    <row r="75" spans="1:6" ht="26.25" customHeight="1">
      <c r="A75" s="116" t="s">
        <v>64</v>
      </c>
      <c r="B75" s="119">
        <v>3</v>
      </c>
      <c r="C75" s="131">
        <v>4</v>
      </c>
      <c r="D75" s="109" t="s">
        <v>165</v>
      </c>
      <c r="E75" s="133">
        <v>120</v>
      </c>
      <c r="F75" s="121">
        <v>217</v>
      </c>
    </row>
    <row r="76" spans="1:6" ht="41.25" customHeight="1">
      <c r="A76" s="93" t="s">
        <v>129</v>
      </c>
      <c r="B76" s="119">
        <v>3</v>
      </c>
      <c r="C76" s="131">
        <v>4</v>
      </c>
      <c r="D76" s="109" t="s">
        <v>165</v>
      </c>
      <c r="E76" s="133">
        <v>200</v>
      </c>
      <c r="F76" s="121">
        <v>20</v>
      </c>
    </row>
    <row r="77" spans="1:6" ht="41.25" customHeight="1">
      <c r="A77" s="93" t="s">
        <v>105</v>
      </c>
      <c r="B77" s="119">
        <v>3</v>
      </c>
      <c r="C77" s="131">
        <v>4</v>
      </c>
      <c r="D77" s="109" t="s">
        <v>165</v>
      </c>
      <c r="E77" s="133">
        <v>240</v>
      </c>
      <c r="F77" s="121">
        <v>20</v>
      </c>
    </row>
    <row r="78" spans="1:9" ht="53.25" customHeight="1">
      <c r="A78" s="105" t="s">
        <v>191</v>
      </c>
      <c r="B78" s="119">
        <v>3</v>
      </c>
      <c r="C78" s="131">
        <v>4</v>
      </c>
      <c r="D78" s="109" t="s">
        <v>166</v>
      </c>
      <c r="E78" s="133"/>
      <c r="F78" s="121">
        <f>F79</f>
        <v>74.3</v>
      </c>
      <c r="I78" s="162"/>
    </row>
    <row r="79" spans="1:6" ht="78.75" customHeight="1">
      <c r="A79" s="103" t="s">
        <v>63</v>
      </c>
      <c r="B79" s="119">
        <v>3</v>
      </c>
      <c r="C79" s="131">
        <v>4</v>
      </c>
      <c r="D79" s="109" t="s">
        <v>166</v>
      </c>
      <c r="E79" s="133">
        <v>100</v>
      </c>
      <c r="F79" s="121">
        <f>F80</f>
        <v>74.3</v>
      </c>
    </row>
    <row r="80" spans="1:6" ht="35.25" customHeight="1">
      <c r="A80" s="116" t="s">
        <v>64</v>
      </c>
      <c r="B80" s="119">
        <v>3</v>
      </c>
      <c r="C80" s="131">
        <v>4</v>
      </c>
      <c r="D80" s="115" t="s">
        <v>166</v>
      </c>
      <c r="E80" s="133">
        <v>120</v>
      </c>
      <c r="F80" s="121">
        <v>74.3</v>
      </c>
    </row>
    <row r="81" spans="1:6" ht="18.75" customHeight="1">
      <c r="A81" s="93" t="s">
        <v>225</v>
      </c>
      <c r="B81" s="119">
        <v>3</v>
      </c>
      <c r="C81" s="131">
        <v>9</v>
      </c>
      <c r="D81" s="133"/>
      <c r="E81" s="133"/>
      <c r="F81" s="121">
        <f>F82</f>
        <v>588.4</v>
      </c>
    </row>
    <row r="82" spans="1:6" ht="23.25" customHeight="1">
      <c r="A82" s="93" t="s">
        <v>85</v>
      </c>
      <c r="B82" s="119">
        <v>3</v>
      </c>
      <c r="C82" s="131">
        <v>9</v>
      </c>
      <c r="D82" s="133">
        <v>4000000000</v>
      </c>
      <c r="E82" s="130"/>
      <c r="F82" s="121">
        <f>F83</f>
        <v>588.4</v>
      </c>
    </row>
    <row r="83" spans="1:6" ht="51" customHeight="1">
      <c r="A83" s="93" t="s">
        <v>146</v>
      </c>
      <c r="B83" s="119">
        <v>3</v>
      </c>
      <c r="C83" s="131">
        <v>9</v>
      </c>
      <c r="D83" s="133">
        <v>4020000000</v>
      </c>
      <c r="E83" s="130"/>
      <c r="F83" s="121">
        <f>F87+F93+F90+F84</f>
        <v>588.4</v>
      </c>
    </row>
    <row r="84" spans="1:6" ht="28.5" customHeight="1">
      <c r="A84" s="93" t="s">
        <v>211</v>
      </c>
      <c r="B84" s="119">
        <v>3</v>
      </c>
      <c r="C84" s="131">
        <v>9</v>
      </c>
      <c r="D84" s="133">
        <v>4020089100</v>
      </c>
      <c r="E84" s="130"/>
      <c r="F84" s="121">
        <f>F85</f>
        <v>50</v>
      </c>
    </row>
    <row r="85" spans="1:6" ht="39" customHeight="1">
      <c r="A85" s="93" t="s">
        <v>129</v>
      </c>
      <c r="B85" s="119">
        <v>3</v>
      </c>
      <c r="C85" s="131">
        <v>9</v>
      </c>
      <c r="D85" s="133">
        <v>4020089100</v>
      </c>
      <c r="E85" s="133">
        <v>200</v>
      </c>
      <c r="F85" s="121">
        <v>50</v>
      </c>
    </row>
    <row r="86" spans="1:13" ht="45" customHeight="1">
      <c r="A86" s="105" t="s">
        <v>105</v>
      </c>
      <c r="B86" s="119">
        <v>3</v>
      </c>
      <c r="C86" s="131">
        <v>9</v>
      </c>
      <c r="D86" s="133">
        <v>4020089100</v>
      </c>
      <c r="E86" s="133">
        <v>240</v>
      </c>
      <c r="F86" s="121">
        <v>50</v>
      </c>
      <c r="H86">
        <v>50000</v>
      </c>
      <c r="M86">
        <v>50</v>
      </c>
    </row>
    <row r="87" spans="1:6" ht="54.75" customHeight="1">
      <c r="A87" s="93" t="s">
        <v>147</v>
      </c>
      <c r="B87" s="119">
        <v>3</v>
      </c>
      <c r="C87" s="131">
        <v>9</v>
      </c>
      <c r="D87" s="133">
        <v>4020089141</v>
      </c>
      <c r="E87" s="130"/>
      <c r="F87" s="121">
        <f>F88</f>
        <v>244.3</v>
      </c>
    </row>
    <row r="88" spans="1:6" ht="38.25" customHeight="1">
      <c r="A88" s="93" t="s">
        <v>129</v>
      </c>
      <c r="B88" s="139">
        <v>3</v>
      </c>
      <c r="C88" s="140">
        <v>9</v>
      </c>
      <c r="D88" s="133">
        <v>4020089141</v>
      </c>
      <c r="E88" s="141">
        <v>200</v>
      </c>
      <c r="F88" s="142">
        <f>F89</f>
        <v>244.3</v>
      </c>
    </row>
    <row r="89" spans="1:6" ht="37.5" customHeight="1">
      <c r="A89" s="105" t="s">
        <v>105</v>
      </c>
      <c r="B89" s="119">
        <v>3</v>
      </c>
      <c r="C89" s="131">
        <v>9</v>
      </c>
      <c r="D89" s="133">
        <v>4020089141</v>
      </c>
      <c r="E89" s="133">
        <v>240</v>
      </c>
      <c r="F89" s="121">
        <v>244.3</v>
      </c>
    </row>
    <row r="90" spans="1:6" ht="37.5" customHeight="1">
      <c r="A90" s="93" t="s">
        <v>200</v>
      </c>
      <c r="B90" s="119">
        <v>3</v>
      </c>
      <c r="C90" s="131">
        <v>9</v>
      </c>
      <c r="D90" s="133">
        <v>4020089142</v>
      </c>
      <c r="E90" s="130"/>
      <c r="F90" s="121">
        <f>F91</f>
        <v>66.8</v>
      </c>
    </row>
    <row r="91" spans="1:6" ht="37.5" customHeight="1">
      <c r="A91" s="93" t="s">
        <v>129</v>
      </c>
      <c r="B91" s="139">
        <v>3</v>
      </c>
      <c r="C91" s="140">
        <v>9</v>
      </c>
      <c r="D91" s="133">
        <v>4020089142</v>
      </c>
      <c r="E91" s="141">
        <v>200</v>
      </c>
      <c r="F91" s="121">
        <f>F92</f>
        <v>66.8</v>
      </c>
    </row>
    <row r="92" spans="1:6" ht="37.5" customHeight="1">
      <c r="A92" s="105" t="s">
        <v>105</v>
      </c>
      <c r="B92" s="119">
        <v>3</v>
      </c>
      <c r="C92" s="131">
        <v>9</v>
      </c>
      <c r="D92" s="133">
        <v>4020089142</v>
      </c>
      <c r="E92" s="133">
        <v>240</v>
      </c>
      <c r="F92" s="121">
        <v>66.8</v>
      </c>
    </row>
    <row r="93" spans="1:6" ht="21" customHeight="1">
      <c r="A93" s="103" t="s">
        <v>92</v>
      </c>
      <c r="B93" s="119">
        <v>3</v>
      </c>
      <c r="C93" s="131">
        <v>9</v>
      </c>
      <c r="D93" s="133">
        <v>4020099990</v>
      </c>
      <c r="E93" s="133"/>
      <c r="F93" s="121">
        <f>F94</f>
        <v>227.3</v>
      </c>
    </row>
    <row r="94" spans="1:6" ht="37.5" customHeight="1">
      <c r="A94" s="93" t="s">
        <v>129</v>
      </c>
      <c r="B94" s="143">
        <v>3</v>
      </c>
      <c r="C94" s="144">
        <v>9</v>
      </c>
      <c r="D94" s="133">
        <v>4020099990</v>
      </c>
      <c r="E94" s="145">
        <v>200</v>
      </c>
      <c r="F94" s="146">
        <f>F95</f>
        <v>227.3</v>
      </c>
    </row>
    <row r="95" spans="1:6" ht="48" customHeight="1">
      <c r="A95" s="105" t="s">
        <v>105</v>
      </c>
      <c r="B95" s="119">
        <v>3</v>
      </c>
      <c r="C95" s="131">
        <v>9</v>
      </c>
      <c r="D95" s="133">
        <v>4020099990</v>
      </c>
      <c r="E95" s="133">
        <v>240</v>
      </c>
      <c r="F95" s="121">
        <v>227.3</v>
      </c>
    </row>
    <row r="96" spans="1:6" ht="43.5" customHeight="1">
      <c r="A96" s="108" t="s">
        <v>104</v>
      </c>
      <c r="B96" s="119">
        <v>3</v>
      </c>
      <c r="C96" s="131">
        <v>14</v>
      </c>
      <c r="D96" s="133"/>
      <c r="E96" s="133"/>
      <c r="F96" s="121">
        <f>F97</f>
        <v>85.7</v>
      </c>
    </row>
    <row r="97" spans="1:6" ht="55.5" customHeight="1">
      <c r="A97" s="105" t="s">
        <v>179</v>
      </c>
      <c r="B97" s="152">
        <v>3</v>
      </c>
      <c r="C97" s="152">
        <v>14</v>
      </c>
      <c r="D97" s="151" t="s">
        <v>181</v>
      </c>
      <c r="E97" s="133"/>
      <c r="F97" s="121">
        <f>F98</f>
        <v>85.7</v>
      </c>
    </row>
    <row r="98" spans="1:6" ht="54" customHeight="1">
      <c r="A98" s="105" t="s">
        <v>180</v>
      </c>
      <c r="B98" s="152">
        <v>3</v>
      </c>
      <c r="C98" s="152">
        <v>14</v>
      </c>
      <c r="D98" s="151" t="s">
        <v>182</v>
      </c>
      <c r="E98" s="133"/>
      <c r="F98" s="121">
        <f>F99+F102</f>
        <v>85.7</v>
      </c>
    </row>
    <row r="99" spans="1:6" ht="30" customHeight="1">
      <c r="A99" s="93" t="s">
        <v>148</v>
      </c>
      <c r="B99" s="152">
        <v>3</v>
      </c>
      <c r="C99" s="152">
        <v>14</v>
      </c>
      <c r="D99" s="151" t="s">
        <v>183</v>
      </c>
      <c r="E99" s="133"/>
      <c r="F99" s="121">
        <f>F100</f>
        <v>60</v>
      </c>
    </row>
    <row r="100" spans="1:6" ht="81.75" customHeight="1">
      <c r="A100" s="105" t="s">
        <v>63</v>
      </c>
      <c r="B100" s="152">
        <v>3</v>
      </c>
      <c r="C100" s="152">
        <v>14</v>
      </c>
      <c r="D100" s="151" t="s">
        <v>183</v>
      </c>
      <c r="E100" s="133">
        <v>100</v>
      </c>
      <c r="F100" s="121">
        <v>60</v>
      </c>
    </row>
    <row r="101" spans="1:6" ht="27.75" customHeight="1">
      <c r="A101" s="105" t="s">
        <v>64</v>
      </c>
      <c r="B101" s="152">
        <v>3</v>
      </c>
      <c r="C101" s="152">
        <v>14</v>
      </c>
      <c r="D101" s="151" t="s">
        <v>183</v>
      </c>
      <c r="E101" s="133">
        <v>120</v>
      </c>
      <c r="F101" s="121">
        <v>60</v>
      </c>
    </row>
    <row r="102" spans="1:6" ht="32.25" customHeight="1">
      <c r="A102" s="93" t="s">
        <v>148</v>
      </c>
      <c r="B102" s="152">
        <v>3</v>
      </c>
      <c r="C102" s="152">
        <v>14</v>
      </c>
      <c r="D102" s="151" t="s">
        <v>184</v>
      </c>
      <c r="E102" s="133"/>
      <c r="F102" s="121">
        <v>25.7</v>
      </c>
    </row>
    <row r="103" spans="1:6" ht="81" customHeight="1">
      <c r="A103" s="105" t="s">
        <v>63</v>
      </c>
      <c r="B103" s="152">
        <v>3</v>
      </c>
      <c r="C103" s="152">
        <v>14</v>
      </c>
      <c r="D103" s="151" t="s">
        <v>184</v>
      </c>
      <c r="E103" s="133">
        <v>100</v>
      </c>
      <c r="F103" s="121">
        <v>25.7</v>
      </c>
    </row>
    <row r="104" spans="1:6" ht="27.75" customHeight="1">
      <c r="A104" s="105" t="s">
        <v>64</v>
      </c>
      <c r="B104" s="152">
        <v>3</v>
      </c>
      <c r="C104" s="152">
        <v>14</v>
      </c>
      <c r="D104" s="151" t="s">
        <v>184</v>
      </c>
      <c r="E104" s="133">
        <v>120</v>
      </c>
      <c r="F104" s="121">
        <v>25.7</v>
      </c>
    </row>
    <row r="105" spans="1:6" ht="12.75">
      <c r="A105" s="126" t="s">
        <v>46</v>
      </c>
      <c r="B105" s="127">
        <v>4</v>
      </c>
      <c r="C105" s="128"/>
      <c r="D105" s="129"/>
      <c r="E105" s="130"/>
      <c r="F105" s="123">
        <f>F120+F126+F147+F153+F107+F112</f>
        <v>34392.4</v>
      </c>
    </row>
    <row r="106" spans="1:6" ht="12.75">
      <c r="A106" s="93" t="s">
        <v>141</v>
      </c>
      <c r="B106" s="119">
        <v>4</v>
      </c>
      <c r="C106" s="131">
        <v>1</v>
      </c>
      <c r="D106" s="132"/>
      <c r="E106" s="130"/>
      <c r="F106" s="121">
        <f>F107</f>
        <v>1571.6</v>
      </c>
    </row>
    <row r="107" spans="1:13" ht="54.75" customHeight="1">
      <c r="A107" s="93" t="s">
        <v>162</v>
      </c>
      <c r="B107" s="119">
        <v>4</v>
      </c>
      <c r="C107" s="131">
        <v>1</v>
      </c>
      <c r="D107" s="132">
        <v>4060000000</v>
      </c>
      <c r="E107" s="133"/>
      <c r="F107" s="121">
        <f>F108</f>
        <v>1571.6</v>
      </c>
      <c r="M107" s="79"/>
    </row>
    <row r="108" spans="1:6" ht="25.5">
      <c r="A108" s="93" t="s">
        <v>149</v>
      </c>
      <c r="B108" s="119">
        <v>4</v>
      </c>
      <c r="C108" s="131">
        <v>1</v>
      </c>
      <c r="D108" s="132">
        <v>4060089191</v>
      </c>
      <c r="E108" s="133"/>
      <c r="F108" s="121">
        <f>F109</f>
        <v>1571.6</v>
      </c>
    </row>
    <row r="109" spans="1:6" ht="12.75">
      <c r="A109" s="106" t="s">
        <v>65</v>
      </c>
      <c r="B109" s="119">
        <v>4</v>
      </c>
      <c r="C109" s="131">
        <v>1</v>
      </c>
      <c r="D109" s="132">
        <v>4060089191</v>
      </c>
      <c r="E109" s="133">
        <v>800</v>
      </c>
      <c r="F109" s="121">
        <f>F110</f>
        <v>1571.6</v>
      </c>
    </row>
    <row r="110" spans="1:6" ht="63.75">
      <c r="A110" s="120" t="s">
        <v>137</v>
      </c>
      <c r="B110" s="119">
        <v>4</v>
      </c>
      <c r="C110" s="131">
        <v>1</v>
      </c>
      <c r="D110" s="132">
        <v>4060089191</v>
      </c>
      <c r="E110" s="133">
        <v>810</v>
      </c>
      <c r="F110" s="121">
        <f>F111</f>
        <v>1571.6</v>
      </c>
    </row>
    <row r="111" spans="1:13" ht="63.75">
      <c r="A111" s="105" t="s">
        <v>138</v>
      </c>
      <c r="B111" s="119">
        <v>4</v>
      </c>
      <c r="C111" s="131">
        <v>1</v>
      </c>
      <c r="D111" s="132">
        <v>4060089191</v>
      </c>
      <c r="E111" s="133">
        <v>811</v>
      </c>
      <c r="F111" s="121">
        <v>1571.6</v>
      </c>
      <c r="H111">
        <v>627443</v>
      </c>
      <c r="M111">
        <v>627.4</v>
      </c>
    </row>
    <row r="112" spans="1:6" ht="12.75">
      <c r="A112" s="105" t="s">
        <v>19</v>
      </c>
      <c r="B112" s="119">
        <v>4</v>
      </c>
      <c r="C112" s="131">
        <v>5</v>
      </c>
      <c r="D112" s="132"/>
      <c r="E112" s="133"/>
      <c r="F112" s="121">
        <f>F113</f>
        <v>220</v>
      </c>
    </row>
    <row r="113" spans="1:6" ht="29.25" customHeight="1">
      <c r="A113" s="105" t="s">
        <v>73</v>
      </c>
      <c r="B113" s="119">
        <v>4</v>
      </c>
      <c r="C113" s="131">
        <v>5</v>
      </c>
      <c r="D113" s="132">
        <v>4030000000</v>
      </c>
      <c r="E113" s="133"/>
      <c r="F113" s="121">
        <f>F114+F117</f>
        <v>220</v>
      </c>
    </row>
    <row r="114" spans="1:6" ht="37.5" customHeight="1">
      <c r="A114" s="105" t="s">
        <v>186</v>
      </c>
      <c r="B114" s="119">
        <v>4</v>
      </c>
      <c r="C114" s="131">
        <v>5</v>
      </c>
      <c r="D114" s="132">
        <v>4030084200</v>
      </c>
      <c r="E114" s="133"/>
      <c r="F114" s="121">
        <f>F115</f>
        <v>120</v>
      </c>
    </row>
    <row r="115" spans="1:6" ht="23.25" customHeight="1">
      <c r="A115" s="93" t="s">
        <v>129</v>
      </c>
      <c r="B115" s="119">
        <v>4</v>
      </c>
      <c r="C115" s="131">
        <v>5</v>
      </c>
      <c r="D115" s="132">
        <v>4030084200</v>
      </c>
      <c r="E115" s="133">
        <v>200</v>
      </c>
      <c r="F115" s="121">
        <f>F116</f>
        <v>120</v>
      </c>
    </row>
    <row r="116" spans="1:13" ht="38.25">
      <c r="A116" s="93" t="s">
        <v>105</v>
      </c>
      <c r="B116" s="119">
        <v>4</v>
      </c>
      <c r="C116" s="131">
        <v>5</v>
      </c>
      <c r="D116" s="132">
        <v>4030084200</v>
      </c>
      <c r="E116" s="133">
        <v>240</v>
      </c>
      <c r="F116" s="121">
        <v>120</v>
      </c>
      <c r="M116">
        <v>100</v>
      </c>
    </row>
    <row r="117" spans="1:6" ht="62.25" customHeight="1">
      <c r="A117" s="93" t="s">
        <v>227</v>
      </c>
      <c r="B117" s="119">
        <v>4</v>
      </c>
      <c r="C117" s="131">
        <v>5</v>
      </c>
      <c r="D117" s="132">
        <v>4030089051</v>
      </c>
      <c r="E117" s="133"/>
      <c r="F117" s="121">
        <f>F118</f>
        <v>100</v>
      </c>
    </row>
    <row r="118" spans="1:6" ht="38.25">
      <c r="A118" s="93" t="s">
        <v>129</v>
      </c>
      <c r="B118" s="119">
        <v>4</v>
      </c>
      <c r="C118" s="131">
        <v>5</v>
      </c>
      <c r="D118" s="132">
        <v>4030089051</v>
      </c>
      <c r="E118" s="133">
        <v>200</v>
      </c>
      <c r="F118" s="121">
        <f>F119</f>
        <v>100</v>
      </c>
    </row>
    <row r="119" spans="1:8" ht="38.25">
      <c r="A119" s="93" t="s">
        <v>105</v>
      </c>
      <c r="B119" s="119">
        <v>4</v>
      </c>
      <c r="C119" s="131">
        <v>5</v>
      </c>
      <c r="D119" s="132">
        <v>4030089051</v>
      </c>
      <c r="E119" s="133">
        <v>240</v>
      </c>
      <c r="F119" s="121">
        <v>100</v>
      </c>
      <c r="H119">
        <v>100000</v>
      </c>
    </row>
    <row r="120" spans="1:6" ht="12.75">
      <c r="A120" s="93" t="s">
        <v>70</v>
      </c>
      <c r="B120" s="119">
        <v>4</v>
      </c>
      <c r="C120" s="131">
        <v>8</v>
      </c>
      <c r="D120" s="132"/>
      <c r="E120" s="133"/>
      <c r="F120" s="121">
        <f>F121</f>
        <v>6900</v>
      </c>
    </row>
    <row r="121" spans="1:6" ht="25.5">
      <c r="A121" s="103" t="s">
        <v>86</v>
      </c>
      <c r="B121" s="89" t="s">
        <v>87</v>
      </c>
      <c r="C121" s="89" t="s">
        <v>88</v>
      </c>
      <c r="D121" s="132">
        <v>4000000000</v>
      </c>
      <c r="E121" s="134"/>
      <c r="F121" s="121">
        <f>F122</f>
        <v>6900</v>
      </c>
    </row>
    <row r="122" spans="1:6" ht="25.5">
      <c r="A122" s="93" t="s">
        <v>73</v>
      </c>
      <c r="B122" s="89" t="s">
        <v>87</v>
      </c>
      <c r="C122" s="89" t="s">
        <v>88</v>
      </c>
      <c r="D122" s="132">
        <v>4030000000</v>
      </c>
      <c r="E122" s="90"/>
      <c r="F122" s="121">
        <f>F123</f>
        <v>6900</v>
      </c>
    </row>
    <row r="123" spans="1:6" ht="28.5" customHeight="1">
      <c r="A123" s="93" t="s">
        <v>114</v>
      </c>
      <c r="B123" s="89" t="s">
        <v>87</v>
      </c>
      <c r="C123" s="89" t="s">
        <v>88</v>
      </c>
      <c r="D123" s="132">
        <v>4030099990</v>
      </c>
      <c r="E123" s="89"/>
      <c r="F123" s="121">
        <f>F124</f>
        <v>6900</v>
      </c>
    </row>
    <row r="124" spans="1:6" ht="37.5" customHeight="1">
      <c r="A124" s="93" t="s">
        <v>129</v>
      </c>
      <c r="B124" s="89" t="s">
        <v>87</v>
      </c>
      <c r="C124" s="89" t="s">
        <v>88</v>
      </c>
      <c r="D124" s="132">
        <v>4030099990</v>
      </c>
      <c r="E124" s="90">
        <v>200</v>
      </c>
      <c r="F124" s="121">
        <f>F125</f>
        <v>6900</v>
      </c>
    </row>
    <row r="125" spans="1:6" ht="44.25" customHeight="1">
      <c r="A125" s="93" t="s">
        <v>105</v>
      </c>
      <c r="B125" s="89" t="s">
        <v>87</v>
      </c>
      <c r="C125" s="89" t="s">
        <v>88</v>
      </c>
      <c r="D125" s="132">
        <v>4030099990</v>
      </c>
      <c r="E125" s="90">
        <v>240</v>
      </c>
      <c r="F125" s="121">
        <v>6900</v>
      </c>
    </row>
    <row r="126" spans="1:6" ht="19.5" customHeight="1">
      <c r="A126" s="93" t="s">
        <v>82</v>
      </c>
      <c r="B126" s="119">
        <v>4</v>
      </c>
      <c r="C126" s="131">
        <v>9</v>
      </c>
      <c r="D126" s="132"/>
      <c r="E126" s="133"/>
      <c r="F126" s="121">
        <f>F127</f>
        <v>24706.4</v>
      </c>
    </row>
    <row r="127" spans="1:6" ht="80.25" customHeight="1">
      <c r="A127" s="93" t="s">
        <v>118</v>
      </c>
      <c r="B127" s="119">
        <v>4</v>
      </c>
      <c r="C127" s="131">
        <v>9</v>
      </c>
      <c r="D127" s="135" t="s">
        <v>119</v>
      </c>
      <c r="E127" s="133"/>
      <c r="F127" s="121">
        <f>F142+F128</f>
        <v>24706.4</v>
      </c>
    </row>
    <row r="128" spans="1:6" ht="103.5" customHeight="1">
      <c r="A128" s="93" t="s">
        <v>174</v>
      </c>
      <c r="B128" s="119">
        <v>4</v>
      </c>
      <c r="C128" s="131">
        <v>9</v>
      </c>
      <c r="D128" s="135" t="s">
        <v>177</v>
      </c>
      <c r="E128" s="133"/>
      <c r="F128" s="121">
        <f>F129</f>
        <v>19588.600000000002</v>
      </c>
    </row>
    <row r="129" spans="1:6" ht="41.25" customHeight="1">
      <c r="A129" s="93" t="s">
        <v>175</v>
      </c>
      <c r="B129" s="119">
        <v>4</v>
      </c>
      <c r="C129" s="131">
        <v>9</v>
      </c>
      <c r="D129" s="135" t="s">
        <v>178</v>
      </c>
      <c r="E129" s="133"/>
      <c r="F129" s="121">
        <f>F139+F130+F133+F136</f>
        <v>19588.600000000002</v>
      </c>
    </row>
    <row r="130" spans="1:6" ht="41.25" customHeight="1">
      <c r="A130" s="93" t="s">
        <v>150</v>
      </c>
      <c r="B130" s="119">
        <v>4</v>
      </c>
      <c r="C130" s="131">
        <v>9</v>
      </c>
      <c r="D130" s="135" t="s">
        <v>199</v>
      </c>
      <c r="E130" s="133"/>
      <c r="F130" s="121">
        <f>F131</f>
        <v>1483</v>
      </c>
    </row>
    <row r="131" spans="1:6" ht="41.25" customHeight="1">
      <c r="A131" s="93" t="s">
        <v>129</v>
      </c>
      <c r="B131" s="119">
        <v>4</v>
      </c>
      <c r="C131" s="131">
        <v>9</v>
      </c>
      <c r="D131" s="135" t="s">
        <v>199</v>
      </c>
      <c r="E131" s="133">
        <v>200</v>
      </c>
      <c r="F131" s="121">
        <f>F132</f>
        <v>1483</v>
      </c>
    </row>
    <row r="132" spans="1:6" ht="41.25" customHeight="1">
      <c r="A132" s="93" t="s">
        <v>105</v>
      </c>
      <c r="B132" s="119">
        <v>4</v>
      </c>
      <c r="C132" s="131">
        <v>9</v>
      </c>
      <c r="D132" s="135" t="s">
        <v>199</v>
      </c>
      <c r="E132" s="133">
        <v>240</v>
      </c>
      <c r="F132" s="121">
        <v>1483</v>
      </c>
    </row>
    <row r="133" spans="1:6" ht="90" customHeight="1">
      <c r="A133" s="93" t="s">
        <v>226</v>
      </c>
      <c r="B133" s="119">
        <v>4</v>
      </c>
      <c r="C133" s="131">
        <v>9</v>
      </c>
      <c r="D133" s="135" t="s">
        <v>198</v>
      </c>
      <c r="E133" s="133"/>
      <c r="F133" s="121">
        <f>F134</f>
        <v>967.3</v>
      </c>
    </row>
    <row r="134" spans="1:6" ht="41.25" customHeight="1">
      <c r="A134" s="93" t="s">
        <v>129</v>
      </c>
      <c r="B134" s="119">
        <v>4</v>
      </c>
      <c r="C134" s="131">
        <v>9</v>
      </c>
      <c r="D134" s="135" t="s">
        <v>198</v>
      </c>
      <c r="E134" s="133">
        <v>200</v>
      </c>
      <c r="F134" s="121">
        <f>F135</f>
        <v>967.3</v>
      </c>
    </row>
    <row r="135" spans="1:6" ht="41.25" customHeight="1">
      <c r="A135" s="93" t="s">
        <v>105</v>
      </c>
      <c r="B135" s="119">
        <v>4</v>
      </c>
      <c r="C135" s="131">
        <v>9</v>
      </c>
      <c r="D135" s="135" t="s">
        <v>198</v>
      </c>
      <c r="E135" s="133">
        <v>240</v>
      </c>
      <c r="F135" s="121">
        <v>967.3</v>
      </c>
    </row>
    <row r="136" spans="1:6" ht="41.25" customHeight="1">
      <c r="A136" s="93" t="s">
        <v>204</v>
      </c>
      <c r="B136" s="119">
        <v>4</v>
      </c>
      <c r="C136" s="131">
        <v>9</v>
      </c>
      <c r="D136" s="135" t="s">
        <v>205</v>
      </c>
      <c r="E136" s="133"/>
      <c r="F136" s="121">
        <f>F137</f>
        <v>12539.7</v>
      </c>
    </row>
    <row r="137" spans="1:6" ht="41.25" customHeight="1">
      <c r="A137" s="93" t="s">
        <v>129</v>
      </c>
      <c r="B137" s="119">
        <v>4</v>
      </c>
      <c r="C137" s="131">
        <v>9</v>
      </c>
      <c r="D137" s="135" t="s">
        <v>205</v>
      </c>
      <c r="E137" s="133">
        <v>200</v>
      </c>
      <c r="F137" s="121">
        <f>F138</f>
        <v>12539.7</v>
      </c>
    </row>
    <row r="138" spans="1:6" ht="41.25" customHeight="1">
      <c r="A138" s="93" t="s">
        <v>105</v>
      </c>
      <c r="B138" s="119">
        <v>4</v>
      </c>
      <c r="C138" s="131">
        <v>9</v>
      </c>
      <c r="D138" s="135" t="s">
        <v>205</v>
      </c>
      <c r="E138" s="133">
        <v>240</v>
      </c>
      <c r="F138" s="121">
        <v>12539.7</v>
      </c>
    </row>
    <row r="139" spans="1:6" ht="40.5" customHeight="1">
      <c r="A139" s="93" t="s">
        <v>150</v>
      </c>
      <c r="B139" s="119">
        <v>4</v>
      </c>
      <c r="C139" s="131">
        <v>9</v>
      </c>
      <c r="D139" s="135" t="s">
        <v>185</v>
      </c>
      <c r="E139" s="133"/>
      <c r="F139" s="121">
        <f>F140</f>
        <v>4598.6</v>
      </c>
    </row>
    <row r="140" spans="1:6" ht="44.25" customHeight="1">
      <c r="A140" s="93" t="s">
        <v>129</v>
      </c>
      <c r="B140" s="119">
        <v>4</v>
      </c>
      <c r="C140" s="131">
        <v>9</v>
      </c>
      <c r="D140" s="135" t="s">
        <v>185</v>
      </c>
      <c r="E140" s="133">
        <v>200</v>
      </c>
      <c r="F140" s="121">
        <f>F141</f>
        <v>4598.6</v>
      </c>
    </row>
    <row r="141" spans="1:15" ht="27" customHeight="1">
      <c r="A141" s="93" t="s">
        <v>176</v>
      </c>
      <c r="B141" s="119">
        <v>4</v>
      </c>
      <c r="C141" s="131">
        <v>9</v>
      </c>
      <c r="D141" s="135" t="s">
        <v>185</v>
      </c>
      <c r="E141" s="133">
        <v>240</v>
      </c>
      <c r="F141" s="121">
        <v>4598.6</v>
      </c>
      <c r="H141">
        <v>-36264215</v>
      </c>
      <c r="I141" s="161"/>
      <c r="M141">
        <v>-36264.2</v>
      </c>
      <c r="O141">
        <v>845.1</v>
      </c>
    </row>
    <row r="142" spans="1:6" ht="141" customHeight="1">
      <c r="A142" s="93" t="s">
        <v>121</v>
      </c>
      <c r="B142" s="119">
        <v>4</v>
      </c>
      <c r="C142" s="131">
        <v>9</v>
      </c>
      <c r="D142" s="135" t="s">
        <v>122</v>
      </c>
      <c r="E142" s="133"/>
      <c r="F142" s="121">
        <f>F143</f>
        <v>5117.8</v>
      </c>
    </row>
    <row r="143" spans="1:6" ht="68.25" customHeight="1">
      <c r="A143" s="93" t="s">
        <v>123</v>
      </c>
      <c r="B143" s="119">
        <v>4</v>
      </c>
      <c r="C143" s="131">
        <v>9</v>
      </c>
      <c r="D143" s="135" t="s">
        <v>124</v>
      </c>
      <c r="E143" s="133"/>
      <c r="F143" s="121">
        <f>F144</f>
        <v>5117.8</v>
      </c>
    </row>
    <row r="144" spans="1:6" ht="20.25" customHeight="1">
      <c r="A144" s="93" t="s">
        <v>120</v>
      </c>
      <c r="B144" s="119">
        <v>4</v>
      </c>
      <c r="C144" s="131">
        <v>9</v>
      </c>
      <c r="D144" s="135" t="s">
        <v>125</v>
      </c>
      <c r="E144" s="133"/>
      <c r="F144" s="121">
        <f>F145</f>
        <v>5117.8</v>
      </c>
    </row>
    <row r="145" spans="1:9" ht="41.25" customHeight="1">
      <c r="A145" s="93" t="s">
        <v>129</v>
      </c>
      <c r="B145" s="119">
        <v>4</v>
      </c>
      <c r="C145" s="131">
        <v>9</v>
      </c>
      <c r="D145" s="135" t="s">
        <v>125</v>
      </c>
      <c r="E145" s="133">
        <v>200</v>
      </c>
      <c r="F145" s="121">
        <f>F146</f>
        <v>5117.8</v>
      </c>
      <c r="I145" s="161"/>
    </row>
    <row r="146" spans="1:6" ht="44.25" customHeight="1">
      <c r="A146" s="93" t="s">
        <v>105</v>
      </c>
      <c r="B146" s="119">
        <v>4</v>
      </c>
      <c r="C146" s="131">
        <v>9</v>
      </c>
      <c r="D146" s="135" t="s">
        <v>125</v>
      </c>
      <c r="E146" s="133">
        <v>240</v>
      </c>
      <c r="F146" s="121">
        <v>5117.8</v>
      </c>
    </row>
    <row r="147" spans="1:6" ht="13.5" customHeight="1">
      <c r="A147" s="104" t="s">
        <v>89</v>
      </c>
      <c r="B147" s="119">
        <v>4</v>
      </c>
      <c r="C147" s="131">
        <v>10</v>
      </c>
      <c r="D147" s="132"/>
      <c r="E147" s="133"/>
      <c r="F147" s="121">
        <f>F148</f>
        <v>910.7</v>
      </c>
    </row>
    <row r="148" spans="1:6" ht="18" customHeight="1">
      <c r="A148" s="102" t="s">
        <v>85</v>
      </c>
      <c r="B148" s="119">
        <v>4</v>
      </c>
      <c r="C148" s="131">
        <v>10</v>
      </c>
      <c r="D148" s="132">
        <v>4000000000</v>
      </c>
      <c r="E148" s="130"/>
      <c r="F148" s="121">
        <f>F149</f>
        <v>910.7</v>
      </c>
    </row>
    <row r="149" spans="1:6" ht="38.25" customHeight="1">
      <c r="A149" s="102" t="s">
        <v>84</v>
      </c>
      <c r="B149" s="119">
        <v>4</v>
      </c>
      <c r="C149" s="131">
        <v>10</v>
      </c>
      <c r="D149" s="132">
        <v>4010000000</v>
      </c>
      <c r="E149" s="133"/>
      <c r="F149" s="121">
        <f>F150</f>
        <v>910.7</v>
      </c>
    </row>
    <row r="150" spans="1:6" ht="30.75" customHeight="1">
      <c r="A150" s="102" t="s">
        <v>95</v>
      </c>
      <c r="B150" s="119">
        <v>4</v>
      </c>
      <c r="C150" s="131">
        <v>10</v>
      </c>
      <c r="D150" s="132">
        <v>4010002400</v>
      </c>
      <c r="E150" s="133"/>
      <c r="F150" s="121">
        <f>F151</f>
        <v>910.7</v>
      </c>
    </row>
    <row r="151" spans="1:6" ht="43.5" customHeight="1">
      <c r="A151" s="102" t="s">
        <v>129</v>
      </c>
      <c r="B151" s="119">
        <v>4</v>
      </c>
      <c r="C151" s="131">
        <v>10</v>
      </c>
      <c r="D151" s="132">
        <v>4010002400</v>
      </c>
      <c r="E151" s="133">
        <v>200</v>
      </c>
      <c r="F151" s="121">
        <f>F152</f>
        <v>910.7</v>
      </c>
    </row>
    <row r="152" spans="1:9" ht="39.75" customHeight="1">
      <c r="A152" s="102" t="s">
        <v>105</v>
      </c>
      <c r="B152" s="119">
        <v>4</v>
      </c>
      <c r="C152" s="131">
        <v>10</v>
      </c>
      <c r="D152" s="132">
        <v>4010002400</v>
      </c>
      <c r="E152" s="133">
        <v>240</v>
      </c>
      <c r="F152" s="121">
        <v>910.7</v>
      </c>
      <c r="I152" s="161"/>
    </row>
    <row r="153" spans="1:6" ht="25.5">
      <c r="A153" s="93" t="s">
        <v>17</v>
      </c>
      <c r="B153" s="119">
        <v>4</v>
      </c>
      <c r="C153" s="131">
        <v>12</v>
      </c>
      <c r="D153" s="132"/>
      <c r="E153" s="133"/>
      <c r="F153" s="121">
        <f>F155</f>
        <v>83.7</v>
      </c>
    </row>
    <row r="154" spans="1:6" ht="15.75" customHeight="1">
      <c r="A154" s="102" t="s">
        <v>85</v>
      </c>
      <c r="B154" s="119">
        <v>4</v>
      </c>
      <c r="C154" s="131">
        <v>12</v>
      </c>
      <c r="D154" s="132">
        <v>4000000000</v>
      </c>
      <c r="E154" s="130"/>
      <c r="F154" s="121">
        <f>F155</f>
        <v>83.7</v>
      </c>
    </row>
    <row r="155" spans="1:6" ht="28.5" customHeight="1">
      <c r="A155" s="102" t="s">
        <v>73</v>
      </c>
      <c r="B155" s="119">
        <v>4</v>
      </c>
      <c r="C155" s="131">
        <v>12</v>
      </c>
      <c r="D155" s="132">
        <v>4030000000</v>
      </c>
      <c r="E155" s="130"/>
      <c r="F155" s="121">
        <f>F156</f>
        <v>83.7</v>
      </c>
    </row>
    <row r="156" spans="1:6" ht="18.75" customHeight="1">
      <c r="A156" s="102" t="s">
        <v>151</v>
      </c>
      <c r="B156" s="119">
        <v>4</v>
      </c>
      <c r="C156" s="131">
        <v>12</v>
      </c>
      <c r="D156" s="132">
        <v>4030089182</v>
      </c>
      <c r="E156" s="130"/>
      <c r="F156" s="121">
        <f>F158</f>
        <v>83.7</v>
      </c>
    </row>
    <row r="157" spans="1:6" ht="38.25" customHeight="1">
      <c r="A157" s="93" t="s">
        <v>129</v>
      </c>
      <c r="B157" s="119">
        <v>4</v>
      </c>
      <c r="C157" s="131">
        <v>12</v>
      </c>
      <c r="D157" s="132">
        <v>4030089182</v>
      </c>
      <c r="E157" s="133">
        <v>200</v>
      </c>
      <c r="F157" s="121">
        <f>F158</f>
        <v>83.7</v>
      </c>
    </row>
    <row r="158" spans="1:13" ht="40.5" customHeight="1">
      <c r="A158" s="93" t="s">
        <v>105</v>
      </c>
      <c r="B158" s="119">
        <v>4</v>
      </c>
      <c r="C158" s="131">
        <v>12</v>
      </c>
      <c r="D158" s="132">
        <v>4030089182</v>
      </c>
      <c r="E158" s="133">
        <v>240</v>
      </c>
      <c r="F158" s="121">
        <v>83.7</v>
      </c>
      <c r="H158">
        <v>-299277.98</v>
      </c>
      <c r="M158">
        <v>-299.3</v>
      </c>
    </row>
    <row r="159" spans="1:6" ht="12.75">
      <c r="A159" s="126" t="s">
        <v>74</v>
      </c>
      <c r="B159" s="127">
        <v>5</v>
      </c>
      <c r="C159" s="128"/>
      <c r="D159" s="130"/>
      <c r="E159" s="130"/>
      <c r="F159" s="123">
        <f>F160+F166+F182</f>
        <v>57126.3</v>
      </c>
    </row>
    <row r="160" spans="1:6" ht="12.75">
      <c r="A160" s="93" t="s">
        <v>45</v>
      </c>
      <c r="B160" s="119">
        <v>5</v>
      </c>
      <c r="C160" s="131">
        <v>1</v>
      </c>
      <c r="D160" s="133"/>
      <c r="E160" s="133"/>
      <c r="F160" s="121">
        <f>F161</f>
        <v>625.8</v>
      </c>
    </row>
    <row r="161" spans="1:6" ht="15.75" customHeight="1">
      <c r="A161" s="102" t="s">
        <v>85</v>
      </c>
      <c r="B161" s="119">
        <v>5</v>
      </c>
      <c r="C161" s="131">
        <v>1</v>
      </c>
      <c r="D161" s="133">
        <v>4000000000</v>
      </c>
      <c r="E161" s="133"/>
      <c r="F161" s="121">
        <f>F162</f>
        <v>625.8</v>
      </c>
    </row>
    <row r="162" spans="1:6" ht="30.75" customHeight="1">
      <c r="A162" s="93" t="s">
        <v>96</v>
      </c>
      <c r="B162" s="119">
        <v>5</v>
      </c>
      <c r="C162" s="131">
        <v>1</v>
      </c>
      <c r="D162" s="133">
        <v>4060000000</v>
      </c>
      <c r="E162" s="133"/>
      <c r="F162" s="121">
        <f>F163</f>
        <v>625.8</v>
      </c>
    </row>
    <row r="163" spans="1:6" ht="14.25" customHeight="1">
      <c r="A163" s="93" t="s">
        <v>92</v>
      </c>
      <c r="B163" s="119">
        <v>5</v>
      </c>
      <c r="C163" s="131">
        <v>1</v>
      </c>
      <c r="D163" s="133">
        <v>4060099990</v>
      </c>
      <c r="E163" s="130"/>
      <c r="F163" s="121">
        <f>F164</f>
        <v>625.8</v>
      </c>
    </row>
    <row r="164" spans="1:6" ht="42" customHeight="1">
      <c r="A164" s="93" t="s">
        <v>129</v>
      </c>
      <c r="B164" s="119">
        <v>5</v>
      </c>
      <c r="C164" s="131">
        <v>1</v>
      </c>
      <c r="D164" s="133">
        <v>4060099990</v>
      </c>
      <c r="E164" s="133">
        <v>200</v>
      </c>
      <c r="F164" s="121">
        <f>F165</f>
        <v>625.8</v>
      </c>
    </row>
    <row r="165" spans="1:10" ht="41.25" customHeight="1">
      <c r="A165" s="93" t="s">
        <v>105</v>
      </c>
      <c r="B165" s="119">
        <v>5</v>
      </c>
      <c r="C165" s="131">
        <v>1</v>
      </c>
      <c r="D165" s="133">
        <v>4060099990</v>
      </c>
      <c r="E165" s="133">
        <v>240</v>
      </c>
      <c r="F165" s="121">
        <v>625.8</v>
      </c>
      <c r="I165" s="161"/>
      <c r="J165" t="s">
        <v>152</v>
      </c>
    </row>
    <row r="166" spans="1:6" ht="12.75">
      <c r="A166" s="72" t="s">
        <v>23</v>
      </c>
      <c r="B166" s="119">
        <v>5</v>
      </c>
      <c r="C166" s="131">
        <v>2</v>
      </c>
      <c r="D166" s="133"/>
      <c r="E166" s="133"/>
      <c r="F166" s="121">
        <f>F167</f>
        <v>32280.5</v>
      </c>
    </row>
    <row r="167" spans="1:6" ht="15.75" customHeight="1">
      <c r="A167" s="102" t="s">
        <v>85</v>
      </c>
      <c r="B167" s="119">
        <v>5</v>
      </c>
      <c r="C167" s="131">
        <v>2</v>
      </c>
      <c r="D167" s="133">
        <v>4000000000</v>
      </c>
      <c r="E167" s="133"/>
      <c r="F167" s="121">
        <f>F168</f>
        <v>32280.5</v>
      </c>
    </row>
    <row r="168" spans="1:6" ht="28.5" customHeight="1">
      <c r="A168" s="93" t="s">
        <v>103</v>
      </c>
      <c r="B168" s="119">
        <v>5</v>
      </c>
      <c r="C168" s="131">
        <v>2</v>
      </c>
      <c r="D168" s="133">
        <v>4060000000</v>
      </c>
      <c r="E168" s="133"/>
      <c r="F168" s="121">
        <f>F169+F173+F179+F176</f>
        <v>32280.5</v>
      </c>
    </row>
    <row r="169" spans="1:6" ht="15.75" customHeight="1">
      <c r="A169" s="93" t="s">
        <v>168</v>
      </c>
      <c r="B169" s="119">
        <v>5</v>
      </c>
      <c r="C169" s="131">
        <v>2</v>
      </c>
      <c r="D169" s="133">
        <v>4060061100</v>
      </c>
      <c r="E169" s="133"/>
      <c r="F169" s="121">
        <f>F170</f>
        <v>4536</v>
      </c>
    </row>
    <row r="170" spans="1:6" ht="21" customHeight="1">
      <c r="A170" s="106" t="s">
        <v>65</v>
      </c>
      <c r="B170" s="119">
        <v>5</v>
      </c>
      <c r="C170" s="131">
        <v>2</v>
      </c>
      <c r="D170" s="133">
        <v>4060061100</v>
      </c>
      <c r="E170" s="133">
        <v>800</v>
      </c>
      <c r="F170" s="121">
        <f>F171</f>
        <v>4536</v>
      </c>
    </row>
    <row r="171" spans="1:6" ht="65.25" customHeight="1">
      <c r="A171" s="120" t="s">
        <v>137</v>
      </c>
      <c r="B171" s="119">
        <v>5</v>
      </c>
      <c r="C171" s="131">
        <v>2</v>
      </c>
      <c r="D171" s="133">
        <v>4060061100</v>
      </c>
      <c r="E171" s="133">
        <v>810</v>
      </c>
      <c r="F171" s="121">
        <f>F172</f>
        <v>4536</v>
      </c>
    </row>
    <row r="172" spans="1:6" ht="63" customHeight="1">
      <c r="A172" s="105" t="s">
        <v>138</v>
      </c>
      <c r="B172" s="119">
        <v>5</v>
      </c>
      <c r="C172" s="131">
        <v>2</v>
      </c>
      <c r="D172" s="133">
        <v>4060061100</v>
      </c>
      <c r="E172" s="133">
        <v>811</v>
      </c>
      <c r="F172" s="121">
        <v>4536</v>
      </c>
    </row>
    <row r="173" spans="1:6" ht="28.5" customHeight="1">
      <c r="A173" s="93" t="s">
        <v>153</v>
      </c>
      <c r="B173" s="119">
        <v>5</v>
      </c>
      <c r="C173" s="131">
        <v>2</v>
      </c>
      <c r="D173" s="133">
        <v>4060089101</v>
      </c>
      <c r="E173" s="133"/>
      <c r="F173" s="121">
        <f>F174</f>
        <v>304</v>
      </c>
    </row>
    <row r="174" spans="1:6" ht="41.25" customHeight="1">
      <c r="A174" s="93" t="s">
        <v>129</v>
      </c>
      <c r="B174" s="119">
        <v>5</v>
      </c>
      <c r="C174" s="131">
        <v>2</v>
      </c>
      <c r="D174" s="133">
        <v>4060089101</v>
      </c>
      <c r="E174" s="133">
        <v>200</v>
      </c>
      <c r="F174" s="121">
        <f>F175</f>
        <v>304</v>
      </c>
    </row>
    <row r="175" spans="1:6" ht="39.75" customHeight="1">
      <c r="A175" s="93" t="s">
        <v>105</v>
      </c>
      <c r="B175" s="119">
        <v>5</v>
      </c>
      <c r="C175" s="131">
        <v>2</v>
      </c>
      <c r="D175" s="133">
        <v>4060089101</v>
      </c>
      <c r="E175" s="133">
        <v>240</v>
      </c>
      <c r="F175" s="121">
        <v>304</v>
      </c>
    </row>
    <row r="176" spans="1:6" ht="39.75" customHeight="1">
      <c r="A176" s="93" t="s">
        <v>193</v>
      </c>
      <c r="B176" s="119">
        <v>5</v>
      </c>
      <c r="C176" s="131">
        <v>2</v>
      </c>
      <c r="D176" s="133">
        <v>4060089103</v>
      </c>
      <c r="E176" s="133"/>
      <c r="F176" s="121">
        <f>F177</f>
        <v>13715.6</v>
      </c>
    </row>
    <row r="177" spans="1:6" ht="66" customHeight="1">
      <c r="A177" s="120" t="s">
        <v>137</v>
      </c>
      <c r="B177" s="119">
        <v>5</v>
      </c>
      <c r="C177" s="131">
        <v>2</v>
      </c>
      <c r="D177" s="133">
        <v>4060089103</v>
      </c>
      <c r="E177" s="133">
        <v>810</v>
      </c>
      <c r="F177" s="121">
        <f>F178</f>
        <v>13715.6</v>
      </c>
    </row>
    <row r="178" spans="1:9" ht="70.5" customHeight="1">
      <c r="A178" s="105" t="s">
        <v>138</v>
      </c>
      <c r="B178" s="119">
        <v>5</v>
      </c>
      <c r="C178" s="131">
        <v>2</v>
      </c>
      <c r="D178" s="133">
        <v>4060089103</v>
      </c>
      <c r="E178" s="133">
        <v>811</v>
      </c>
      <c r="F178" s="121">
        <v>13715.6</v>
      </c>
      <c r="H178">
        <v>9215642.33</v>
      </c>
      <c r="I178" s="161"/>
    </row>
    <row r="179" spans="1:13" ht="19.5" customHeight="1">
      <c r="A179" s="93" t="s">
        <v>92</v>
      </c>
      <c r="B179" s="119">
        <v>5</v>
      </c>
      <c r="C179" s="131">
        <v>2</v>
      </c>
      <c r="D179" s="133">
        <v>4060099990</v>
      </c>
      <c r="E179" s="130"/>
      <c r="F179" s="121">
        <f>F180</f>
        <v>13724.9</v>
      </c>
      <c r="M179">
        <v>9215.6</v>
      </c>
    </row>
    <row r="180" spans="1:6" ht="39.75" customHeight="1">
      <c r="A180" s="93" t="s">
        <v>129</v>
      </c>
      <c r="B180" s="119">
        <v>5</v>
      </c>
      <c r="C180" s="131">
        <v>2</v>
      </c>
      <c r="D180" s="133">
        <v>4060099990</v>
      </c>
      <c r="E180" s="133">
        <v>200</v>
      </c>
      <c r="F180" s="121">
        <f>F181</f>
        <v>13724.9</v>
      </c>
    </row>
    <row r="181" spans="1:9" ht="39.75" customHeight="1">
      <c r="A181" s="93" t="s">
        <v>105</v>
      </c>
      <c r="B181" s="119">
        <v>5</v>
      </c>
      <c r="C181" s="131">
        <v>2</v>
      </c>
      <c r="D181" s="133">
        <v>4060099990</v>
      </c>
      <c r="E181" s="133">
        <v>240</v>
      </c>
      <c r="F181" s="121">
        <v>13724.9</v>
      </c>
      <c r="I181" s="161"/>
    </row>
    <row r="182" spans="1:6" ht="12.75">
      <c r="A182" s="93" t="s">
        <v>42</v>
      </c>
      <c r="B182" s="119">
        <v>5</v>
      </c>
      <c r="C182" s="131">
        <v>3</v>
      </c>
      <c r="D182" s="133"/>
      <c r="E182" s="133"/>
      <c r="F182" s="121">
        <f>F183</f>
        <v>24220</v>
      </c>
    </row>
    <row r="183" spans="1:6" ht="12.75">
      <c r="A183" s="93" t="s">
        <v>72</v>
      </c>
      <c r="B183" s="119">
        <v>5</v>
      </c>
      <c r="C183" s="131">
        <v>3</v>
      </c>
      <c r="D183" s="133">
        <v>4000000000</v>
      </c>
      <c r="E183" s="133"/>
      <c r="F183" s="121">
        <f>F184</f>
        <v>24220</v>
      </c>
    </row>
    <row r="184" spans="1:6" ht="30" customHeight="1">
      <c r="A184" s="93" t="s">
        <v>102</v>
      </c>
      <c r="B184" s="119">
        <v>5</v>
      </c>
      <c r="C184" s="131">
        <v>3</v>
      </c>
      <c r="D184" s="133">
        <v>4060000000</v>
      </c>
      <c r="E184" s="133"/>
      <c r="F184" s="121">
        <f>F185+F190+F195</f>
        <v>24220</v>
      </c>
    </row>
    <row r="185" spans="1:6" ht="18.75" customHeight="1">
      <c r="A185" s="93" t="s">
        <v>97</v>
      </c>
      <c r="B185" s="119">
        <v>5</v>
      </c>
      <c r="C185" s="131">
        <v>3</v>
      </c>
      <c r="D185" s="133">
        <v>4060099990</v>
      </c>
      <c r="E185" s="133"/>
      <c r="F185" s="121">
        <f>F186+F188</f>
        <v>13226.1</v>
      </c>
    </row>
    <row r="186" spans="1:6" ht="39" customHeight="1">
      <c r="A186" s="93" t="s">
        <v>129</v>
      </c>
      <c r="B186" s="119">
        <v>5</v>
      </c>
      <c r="C186" s="131">
        <v>3</v>
      </c>
      <c r="D186" s="133">
        <v>4060099990</v>
      </c>
      <c r="E186" s="133">
        <v>200</v>
      </c>
      <c r="F186" s="121">
        <f>F187</f>
        <v>13225.9</v>
      </c>
    </row>
    <row r="187" spans="1:15" ht="43.5" customHeight="1">
      <c r="A187" s="93" t="s">
        <v>105</v>
      </c>
      <c r="B187" s="119">
        <v>5</v>
      </c>
      <c r="C187" s="131">
        <v>3</v>
      </c>
      <c r="D187" s="133">
        <v>4060099990</v>
      </c>
      <c r="E187" s="133">
        <v>240</v>
      </c>
      <c r="F187" s="121">
        <v>13225.9</v>
      </c>
      <c r="I187" s="170">
        <v>3743900</v>
      </c>
      <c r="J187" s="171">
        <v>7500</v>
      </c>
      <c r="K187" t="s">
        <v>209</v>
      </c>
      <c r="M187">
        <v>3751.4</v>
      </c>
      <c r="O187">
        <v>-845.1</v>
      </c>
    </row>
    <row r="188" spans="1:9" ht="18.75" customHeight="1">
      <c r="A188" s="93" t="s">
        <v>65</v>
      </c>
      <c r="B188" s="119">
        <v>5</v>
      </c>
      <c r="C188" s="131">
        <v>3</v>
      </c>
      <c r="D188" s="133">
        <v>4060099990</v>
      </c>
      <c r="E188" s="133">
        <v>800</v>
      </c>
      <c r="F188" s="121">
        <f>0.2</f>
        <v>0.2</v>
      </c>
      <c r="I188" s="161"/>
    </row>
    <row r="189" spans="1:9" ht="14.25" customHeight="1">
      <c r="A189" s="93" t="s">
        <v>66</v>
      </c>
      <c r="B189" s="119">
        <v>5</v>
      </c>
      <c r="C189" s="131">
        <v>3</v>
      </c>
      <c r="D189" s="133">
        <v>4060099990</v>
      </c>
      <c r="E189" s="133">
        <v>850</v>
      </c>
      <c r="F189" s="121">
        <v>0.2</v>
      </c>
      <c r="I189" s="161"/>
    </row>
    <row r="190" spans="1:9" ht="27" customHeight="1">
      <c r="A190" s="93" t="s">
        <v>201</v>
      </c>
      <c r="B190" s="119">
        <v>5</v>
      </c>
      <c r="C190" s="131">
        <v>3</v>
      </c>
      <c r="D190" s="134" t="s">
        <v>202</v>
      </c>
      <c r="E190" s="133"/>
      <c r="F190" s="121">
        <v>9344.8</v>
      </c>
      <c r="I190" s="161"/>
    </row>
    <row r="191" spans="1:9" ht="41.25" customHeight="1">
      <c r="A191" s="93" t="s">
        <v>129</v>
      </c>
      <c r="B191" s="119">
        <v>5</v>
      </c>
      <c r="C191" s="131">
        <v>3</v>
      </c>
      <c r="D191" s="134" t="s">
        <v>202</v>
      </c>
      <c r="E191" s="133">
        <v>200</v>
      </c>
      <c r="F191" s="121">
        <v>9344.8</v>
      </c>
      <c r="I191" s="161"/>
    </row>
    <row r="192" spans="1:9" ht="35.25" customHeight="1">
      <c r="A192" s="93" t="s">
        <v>105</v>
      </c>
      <c r="B192" s="119">
        <v>5</v>
      </c>
      <c r="C192" s="131">
        <v>3</v>
      </c>
      <c r="D192" s="134" t="s">
        <v>202</v>
      </c>
      <c r="E192" s="133">
        <v>240</v>
      </c>
      <c r="F192" s="121">
        <v>9344.8</v>
      </c>
      <c r="I192" s="161"/>
    </row>
    <row r="193" spans="1:9" ht="27" customHeight="1">
      <c r="A193" s="93" t="s">
        <v>201</v>
      </c>
      <c r="B193" s="119">
        <v>5</v>
      </c>
      <c r="C193" s="131">
        <v>3</v>
      </c>
      <c r="D193" s="134" t="s">
        <v>203</v>
      </c>
      <c r="E193" s="133"/>
      <c r="F193" s="121">
        <v>1649.1</v>
      </c>
      <c r="I193" s="161"/>
    </row>
    <row r="194" spans="1:9" ht="39" customHeight="1">
      <c r="A194" s="93" t="s">
        <v>129</v>
      </c>
      <c r="B194" s="119">
        <v>5</v>
      </c>
      <c r="C194" s="131">
        <v>3</v>
      </c>
      <c r="D194" s="134" t="s">
        <v>203</v>
      </c>
      <c r="E194" s="133">
        <v>200</v>
      </c>
      <c r="F194" s="121">
        <v>1649.1</v>
      </c>
      <c r="I194" s="161"/>
    </row>
    <row r="195" spans="1:9" ht="24" customHeight="1">
      <c r="A195" s="93" t="s">
        <v>105</v>
      </c>
      <c r="B195" s="119">
        <v>5</v>
      </c>
      <c r="C195" s="131">
        <v>3</v>
      </c>
      <c r="D195" s="134" t="s">
        <v>203</v>
      </c>
      <c r="E195" s="133">
        <v>240</v>
      </c>
      <c r="F195" s="121">
        <v>1649.1</v>
      </c>
      <c r="I195" s="161"/>
    </row>
    <row r="196" spans="1:6" ht="16.5" customHeight="1">
      <c r="A196" s="136" t="s">
        <v>127</v>
      </c>
      <c r="B196" s="127">
        <v>8</v>
      </c>
      <c r="C196" s="131"/>
      <c r="D196" s="133"/>
      <c r="E196" s="133"/>
      <c r="F196" s="123">
        <f>F197+F218</f>
        <v>14502.6</v>
      </c>
    </row>
    <row r="197" spans="1:11" ht="12.75">
      <c r="A197" s="72" t="s">
        <v>25</v>
      </c>
      <c r="B197" s="186">
        <v>8</v>
      </c>
      <c r="C197" s="187">
        <v>1</v>
      </c>
      <c r="D197" s="188"/>
      <c r="E197" s="133"/>
      <c r="F197" s="121">
        <f>F198</f>
        <v>13864.2</v>
      </c>
      <c r="I197" s="84"/>
      <c r="J197" s="84"/>
      <c r="K197" s="84"/>
    </row>
    <row r="198" spans="1:11" ht="16.5" customHeight="1">
      <c r="A198" s="102" t="s">
        <v>85</v>
      </c>
      <c r="B198" s="186">
        <v>8</v>
      </c>
      <c r="C198" s="187">
        <v>1</v>
      </c>
      <c r="D198" s="89" t="s">
        <v>144</v>
      </c>
      <c r="E198" s="133"/>
      <c r="F198" s="121">
        <f>F199</f>
        <v>13864.2</v>
      </c>
      <c r="I198" s="84"/>
      <c r="J198" s="84"/>
      <c r="K198" s="84"/>
    </row>
    <row r="199" spans="1:11" ht="23.25" customHeight="1">
      <c r="A199" s="93" t="s">
        <v>98</v>
      </c>
      <c r="B199" s="186">
        <v>8</v>
      </c>
      <c r="C199" s="187">
        <v>1</v>
      </c>
      <c r="D199" s="133">
        <v>4070000000</v>
      </c>
      <c r="E199" s="133"/>
      <c r="F199" s="121">
        <f>F200+F203+F206+F209+F211+F213+F215</f>
        <v>13864.2</v>
      </c>
      <c r="I199" s="84"/>
      <c r="J199" s="84"/>
      <c r="K199" s="84"/>
    </row>
    <row r="200" spans="1:11" ht="39.75" customHeight="1">
      <c r="A200" s="103" t="s">
        <v>154</v>
      </c>
      <c r="B200" s="186">
        <v>8</v>
      </c>
      <c r="C200" s="187">
        <v>1</v>
      </c>
      <c r="D200" s="133">
        <v>4070082520</v>
      </c>
      <c r="E200" s="189"/>
      <c r="F200" s="121">
        <f>F201</f>
        <v>26.5</v>
      </c>
      <c r="I200" s="110"/>
      <c r="J200" s="84"/>
      <c r="K200" s="84"/>
    </row>
    <row r="201" spans="1:11" ht="42" customHeight="1">
      <c r="A201" s="93" t="s">
        <v>135</v>
      </c>
      <c r="B201" s="186">
        <v>8</v>
      </c>
      <c r="C201" s="187">
        <v>1</v>
      </c>
      <c r="D201" s="133">
        <v>4070082520</v>
      </c>
      <c r="E201" s="134">
        <v>600</v>
      </c>
      <c r="F201" s="121">
        <f>F202</f>
        <v>26.5</v>
      </c>
      <c r="I201" s="110"/>
      <c r="J201" s="84"/>
      <c r="K201" s="84"/>
    </row>
    <row r="202" spans="1:11" ht="64.5" customHeight="1">
      <c r="A202" s="93" t="s">
        <v>136</v>
      </c>
      <c r="B202" s="186">
        <v>8</v>
      </c>
      <c r="C202" s="187">
        <v>1</v>
      </c>
      <c r="D202" s="133">
        <v>4070082520</v>
      </c>
      <c r="E202" s="134">
        <v>611</v>
      </c>
      <c r="F202" s="121">
        <v>26.5</v>
      </c>
      <c r="I202" s="110"/>
      <c r="J202" s="84"/>
      <c r="K202" s="84"/>
    </row>
    <row r="203" spans="1:11" ht="39" customHeight="1">
      <c r="A203" s="103" t="s">
        <v>154</v>
      </c>
      <c r="B203" s="186">
        <v>8</v>
      </c>
      <c r="C203" s="187">
        <v>1</v>
      </c>
      <c r="D203" s="134" t="s">
        <v>222</v>
      </c>
      <c r="E203" s="134"/>
      <c r="F203" s="121">
        <f>F204</f>
        <v>4.7</v>
      </c>
      <c r="G203" s="83"/>
      <c r="I203" s="110"/>
      <c r="J203" s="84"/>
      <c r="K203" s="84"/>
    </row>
    <row r="204" spans="1:11" ht="39" customHeight="1">
      <c r="A204" s="93" t="s">
        <v>135</v>
      </c>
      <c r="B204" s="186">
        <v>8</v>
      </c>
      <c r="C204" s="187">
        <v>1</v>
      </c>
      <c r="D204" s="134" t="s">
        <v>222</v>
      </c>
      <c r="E204" s="134">
        <v>600</v>
      </c>
      <c r="F204" s="121">
        <f>F205</f>
        <v>4.7</v>
      </c>
      <c r="G204" s="84"/>
      <c r="I204" s="110"/>
      <c r="J204" s="84"/>
      <c r="K204" s="84"/>
    </row>
    <row r="205" spans="1:11" ht="46.5" customHeight="1">
      <c r="A205" s="93" t="s">
        <v>136</v>
      </c>
      <c r="B205" s="186">
        <v>8</v>
      </c>
      <c r="C205" s="187">
        <v>1</v>
      </c>
      <c r="D205" s="134" t="s">
        <v>222</v>
      </c>
      <c r="E205" s="134">
        <v>611</v>
      </c>
      <c r="F205" s="121">
        <v>4.7</v>
      </c>
      <c r="G205" s="84"/>
      <c r="I205" s="110"/>
      <c r="J205" s="84"/>
      <c r="K205" s="84"/>
    </row>
    <row r="206" spans="1:11" ht="28.5" customHeight="1">
      <c r="A206" s="93" t="s">
        <v>99</v>
      </c>
      <c r="B206" s="119">
        <v>8</v>
      </c>
      <c r="C206" s="131">
        <v>1</v>
      </c>
      <c r="D206" s="133">
        <v>4070000590</v>
      </c>
      <c r="E206" s="133"/>
      <c r="F206" s="121">
        <f>F207</f>
        <v>13619.5</v>
      </c>
      <c r="G206" s="84"/>
      <c r="I206" s="110"/>
      <c r="J206" s="84"/>
      <c r="K206" s="84"/>
    </row>
    <row r="207" spans="1:6" ht="39" customHeight="1">
      <c r="A207" s="93" t="s">
        <v>135</v>
      </c>
      <c r="B207" s="119">
        <v>8</v>
      </c>
      <c r="C207" s="131">
        <v>1</v>
      </c>
      <c r="D207" s="133">
        <v>4070000590</v>
      </c>
      <c r="E207" s="133">
        <v>600</v>
      </c>
      <c r="F207" s="121">
        <f>F208</f>
        <v>13619.5</v>
      </c>
    </row>
    <row r="208" spans="1:6" ht="69" customHeight="1">
      <c r="A208" s="93" t="s">
        <v>136</v>
      </c>
      <c r="B208" s="119">
        <v>8</v>
      </c>
      <c r="C208" s="131">
        <v>1</v>
      </c>
      <c r="D208" s="133">
        <v>4070000590</v>
      </c>
      <c r="E208" s="133">
        <v>611</v>
      </c>
      <c r="F208" s="121">
        <v>13619.5</v>
      </c>
    </row>
    <row r="209" spans="1:6" ht="42" customHeight="1">
      <c r="A209" s="93" t="s">
        <v>129</v>
      </c>
      <c r="B209" s="119">
        <v>8</v>
      </c>
      <c r="C209" s="131">
        <v>1</v>
      </c>
      <c r="D209" s="133">
        <v>4070020700</v>
      </c>
      <c r="E209" s="133">
        <v>200</v>
      </c>
      <c r="F209" s="121">
        <f>F210</f>
        <v>48.5</v>
      </c>
    </row>
    <row r="210" spans="1:6" ht="42.75" customHeight="1">
      <c r="A210" s="93" t="s">
        <v>105</v>
      </c>
      <c r="B210" s="119">
        <v>8</v>
      </c>
      <c r="C210" s="131">
        <v>1</v>
      </c>
      <c r="D210" s="133">
        <v>4070020700</v>
      </c>
      <c r="E210" s="133">
        <v>240</v>
      </c>
      <c r="F210" s="121">
        <v>48.5</v>
      </c>
    </row>
    <row r="211" spans="1:6" ht="32.25" customHeight="1">
      <c r="A211" s="93" t="s">
        <v>188</v>
      </c>
      <c r="B211" s="119">
        <v>8</v>
      </c>
      <c r="C211" s="131">
        <v>1</v>
      </c>
      <c r="D211" s="133">
        <v>4070020700</v>
      </c>
      <c r="E211" s="133">
        <v>300</v>
      </c>
      <c r="F211" s="121">
        <v>135</v>
      </c>
    </row>
    <row r="212" spans="1:6" ht="21.75" customHeight="1">
      <c r="A212" s="93" t="s">
        <v>189</v>
      </c>
      <c r="B212" s="119">
        <v>8</v>
      </c>
      <c r="C212" s="131">
        <v>1</v>
      </c>
      <c r="D212" s="133">
        <v>4070020700</v>
      </c>
      <c r="E212" s="133">
        <v>360</v>
      </c>
      <c r="F212" s="121">
        <v>135</v>
      </c>
    </row>
    <row r="213" spans="1:13" ht="39.75" customHeight="1">
      <c r="A213" s="93" t="s">
        <v>135</v>
      </c>
      <c r="B213" s="119">
        <v>8</v>
      </c>
      <c r="C213" s="131">
        <v>1</v>
      </c>
      <c r="D213" s="133">
        <v>4070020700</v>
      </c>
      <c r="E213" s="133">
        <v>600</v>
      </c>
      <c r="F213" s="121">
        <v>20</v>
      </c>
      <c r="H213">
        <v>40000</v>
      </c>
      <c r="K213" t="s">
        <v>210</v>
      </c>
      <c r="M213">
        <v>40</v>
      </c>
    </row>
    <row r="214" spans="1:6" ht="39.75" customHeight="1">
      <c r="A214" s="93" t="s">
        <v>224</v>
      </c>
      <c r="B214" s="119">
        <v>8</v>
      </c>
      <c r="C214" s="131">
        <v>1</v>
      </c>
      <c r="D214" s="133">
        <v>4070020700</v>
      </c>
      <c r="E214" s="133">
        <v>633</v>
      </c>
      <c r="F214" s="121">
        <v>20</v>
      </c>
    </row>
    <row r="215" spans="1:6" ht="51" customHeight="1">
      <c r="A215" s="93" t="s">
        <v>194</v>
      </c>
      <c r="B215" s="119">
        <v>8</v>
      </c>
      <c r="C215" s="131">
        <v>1</v>
      </c>
      <c r="D215" s="133">
        <v>4070089212</v>
      </c>
      <c r="E215" s="133"/>
      <c r="F215" s="121">
        <v>10</v>
      </c>
    </row>
    <row r="216" spans="1:6" ht="37.5" customHeight="1">
      <c r="A216" s="93" t="s">
        <v>135</v>
      </c>
      <c r="B216" s="119">
        <v>8</v>
      </c>
      <c r="C216" s="131">
        <v>1</v>
      </c>
      <c r="D216" s="133">
        <v>4070089212</v>
      </c>
      <c r="E216" s="133">
        <v>600</v>
      </c>
      <c r="F216" s="121">
        <v>10</v>
      </c>
    </row>
    <row r="217" spans="1:6" ht="30" customHeight="1">
      <c r="A217" s="93" t="s">
        <v>223</v>
      </c>
      <c r="B217" s="119">
        <v>8</v>
      </c>
      <c r="C217" s="131">
        <v>1</v>
      </c>
      <c r="D217" s="133">
        <v>4070089212</v>
      </c>
      <c r="E217" s="133">
        <v>612</v>
      </c>
      <c r="F217" s="121">
        <v>10</v>
      </c>
    </row>
    <row r="218" spans="1:6" ht="26.25" customHeight="1">
      <c r="A218" s="93" t="s">
        <v>187</v>
      </c>
      <c r="B218" s="119">
        <v>8</v>
      </c>
      <c r="C218" s="131">
        <v>4</v>
      </c>
      <c r="D218" s="133"/>
      <c r="E218" s="133"/>
      <c r="F218" s="121">
        <f>F219</f>
        <v>638.4000000000001</v>
      </c>
    </row>
    <row r="219" spans="1:6" ht="30" customHeight="1">
      <c r="A219" s="93" t="s">
        <v>98</v>
      </c>
      <c r="B219" s="119">
        <v>8</v>
      </c>
      <c r="C219" s="131">
        <v>4</v>
      </c>
      <c r="D219" s="133">
        <v>4070000000</v>
      </c>
      <c r="E219" s="133"/>
      <c r="F219" s="121">
        <f>F222+F220</f>
        <v>638.4000000000001</v>
      </c>
    </row>
    <row r="220" spans="1:6" ht="43.5" customHeight="1">
      <c r="A220" s="93" t="s">
        <v>135</v>
      </c>
      <c r="B220" s="119">
        <v>8</v>
      </c>
      <c r="C220" s="131">
        <v>4</v>
      </c>
      <c r="D220" s="133">
        <v>4070020700</v>
      </c>
      <c r="E220" s="133">
        <v>600</v>
      </c>
      <c r="F220" s="121">
        <v>20</v>
      </c>
    </row>
    <row r="221" spans="1:6" ht="37.5" customHeight="1">
      <c r="A221" s="93" t="s">
        <v>224</v>
      </c>
      <c r="B221" s="119">
        <v>8</v>
      </c>
      <c r="C221" s="131">
        <v>4</v>
      </c>
      <c r="D221" s="133">
        <v>4070020700</v>
      </c>
      <c r="E221" s="133">
        <v>633</v>
      </c>
      <c r="F221" s="121">
        <v>20</v>
      </c>
    </row>
    <row r="222" spans="1:6" ht="40.5" customHeight="1">
      <c r="A222" s="93" t="s">
        <v>221</v>
      </c>
      <c r="B222" s="119">
        <v>8</v>
      </c>
      <c r="C222" s="131">
        <v>4</v>
      </c>
      <c r="D222" s="133">
        <v>4070089031</v>
      </c>
      <c r="E222" s="133"/>
      <c r="F222" s="121">
        <f>F227+F225+F223</f>
        <v>618.4000000000001</v>
      </c>
    </row>
    <row r="223" spans="1:9" ht="38.25" customHeight="1">
      <c r="A223" s="93" t="s">
        <v>129</v>
      </c>
      <c r="B223" s="119">
        <v>8</v>
      </c>
      <c r="C223" s="131">
        <v>4</v>
      </c>
      <c r="D223" s="133">
        <v>4070089031</v>
      </c>
      <c r="E223" s="133">
        <v>200</v>
      </c>
      <c r="F223" s="121">
        <f>F224</f>
        <v>4</v>
      </c>
      <c r="H223" s="161"/>
      <c r="I223" s="161"/>
    </row>
    <row r="224" spans="1:9" ht="39" customHeight="1">
      <c r="A224" s="93" t="s">
        <v>105</v>
      </c>
      <c r="B224" s="119">
        <v>8</v>
      </c>
      <c r="C224" s="131">
        <v>4</v>
      </c>
      <c r="D224" s="133">
        <v>4070089031</v>
      </c>
      <c r="E224" s="133">
        <v>240</v>
      </c>
      <c r="F224" s="121">
        <v>4</v>
      </c>
      <c r="H224" s="161"/>
      <c r="I224" s="161"/>
    </row>
    <row r="225" spans="1:9" ht="24" customHeight="1">
      <c r="A225" s="93" t="s">
        <v>188</v>
      </c>
      <c r="B225" s="119">
        <v>8</v>
      </c>
      <c r="C225" s="131">
        <v>4</v>
      </c>
      <c r="D225" s="133">
        <v>4070089031</v>
      </c>
      <c r="E225" s="133">
        <v>300</v>
      </c>
      <c r="F225" s="121">
        <f>F226</f>
        <v>31.2</v>
      </c>
      <c r="H225" s="161"/>
      <c r="I225" s="161"/>
    </row>
    <row r="226" spans="1:9" ht="18" customHeight="1">
      <c r="A226" s="93" t="s">
        <v>189</v>
      </c>
      <c r="B226" s="119">
        <v>8</v>
      </c>
      <c r="C226" s="131">
        <v>4</v>
      </c>
      <c r="D226" s="133">
        <v>4070089031</v>
      </c>
      <c r="E226" s="133">
        <v>360</v>
      </c>
      <c r="F226" s="121">
        <v>31.2</v>
      </c>
      <c r="H226" s="161"/>
      <c r="I226" s="161"/>
    </row>
    <row r="227" spans="1:9" ht="43.5" customHeight="1">
      <c r="A227" s="93" t="s">
        <v>135</v>
      </c>
      <c r="B227" s="119">
        <v>8</v>
      </c>
      <c r="C227" s="131">
        <v>4</v>
      </c>
      <c r="D227" s="133">
        <v>4070089031</v>
      </c>
      <c r="E227" s="133">
        <v>600</v>
      </c>
      <c r="F227" s="121">
        <f>F228</f>
        <v>583.2</v>
      </c>
      <c r="H227" s="161"/>
      <c r="I227" s="161"/>
    </row>
    <row r="228" spans="1:9" ht="39" customHeight="1">
      <c r="A228" s="93" t="s">
        <v>224</v>
      </c>
      <c r="B228" s="119">
        <v>8</v>
      </c>
      <c r="C228" s="131">
        <v>4</v>
      </c>
      <c r="D228" s="133">
        <v>4070089031</v>
      </c>
      <c r="E228" s="133">
        <v>633</v>
      </c>
      <c r="F228" s="121">
        <v>583.2</v>
      </c>
      <c r="H228" s="161"/>
      <c r="I228" s="161"/>
    </row>
    <row r="229" spans="1:9" ht="21.75" customHeight="1">
      <c r="A229" s="136" t="s">
        <v>31</v>
      </c>
      <c r="B229" s="127">
        <v>11</v>
      </c>
      <c r="C229" s="128"/>
      <c r="D229" s="137"/>
      <c r="E229" s="133"/>
      <c r="F229" s="123">
        <f>F230</f>
        <v>122</v>
      </c>
      <c r="H229" s="161"/>
      <c r="I229" s="161"/>
    </row>
    <row r="230" spans="1:6" ht="18.75" customHeight="1">
      <c r="A230" s="72" t="s">
        <v>58</v>
      </c>
      <c r="B230" s="119">
        <v>11</v>
      </c>
      <c r="C230" s="131">
        <v>1</v>
      </c>
      <c r="D230" s="133"/>
      <c r="E230" s="133"/>
      <c r="F230" s="121">
        <f>F231</f>
        <v>122</v>
      </c>
    </row>
    <row r="231" spans="1:8" ht="23.25" customHeight="1">
      <c r="A231" s="93" t="s">
        <v>130</v>
      </c>
      <c r="B231" s="119">
        <v>11</v>
      </c>
      <c r="C231" s="131">
        <v>1</v>
      </c>
      <c r="D231" s="133">
        <v>4100000000</v>
      </c>
      <c r="E231" s="133"/>
      <c r="F231" s="121">
        <f>F233</f>
        <v>122</v>
      </c>
      <c r="H231" s="79"/>
    </row>
    <row r="232" spans="1:6" ht="43.5" customHeight="1">
      <c r="A232" s="93" t="s">
        <v>131</v>
      </c>
      <c r="B232" s="119">
        <v>11</v>
      </c>
      <c r="C232" s="131">
        <v>1</v>
      </c>
      <c r="D232" s="133">
        <v>4100020800</v>
      </c>
      <c r="E232" s="133"/>
      <c r="F232" s="121">
        <f>F233</f>
        <v>122</v>
      </c>
    </row>
    <row r="233" spans="1:6" ht="42" customHeight="1">
      <c r="A233" s="93" t="s">
        <v>129</v>
      </c>
      <c r="B233" s="119">
        <v>11</v>
      </c>
      <c r="C233" s="131">
        <v>1</v>
      </c>
      <c r="D233" s="133">
        <v>4100020800</v>
      </c>
      <c r="E233" s="133">
        <v>200</v>
      </c>
      <c r="F233" s="121">
        <f>F234</f>
        <v>122</v>
      </c>
    </row>
    <row r="234" spans="1:6" ht="38.25">
      <c r="A234" s="93" t="s">
        <v>105</v>
      </c>
      <c r="B234" s="119">
        <v>11</v>
      </c>
      <c r="C234" s="131">
        <v>1</v>
      </c>
      <c r="D234" s="133">
        <v>4100020800</v>
      </c>
      <c r="E234" s="133">
        <v>240</v>
      </c>
      <c r="F234" s="121">
        <v>122</v>
      </c>
    </row>
    <row r="235" spans="1:6" ht="12.75">
      <c r="A235" s="136" t="s">
        <v>76</v>
      </c>
      <c r="B235" s="122"/>
      <c r="C235" s="122"/>
      <c r="D235" s="122"/>
      <c r="E235" s="122"/>
      <c r="F235" s="124">
        <f>F16+F60+F69+F105+F159+F196+F229</f>
        <v>144342.4</v>
      </c>
    </row>
    <row r="236" spans="8:13" ht="12.75">
      <c r="H236">
        <f>SUM(H13:H235)</f>
        <v>-26618707.65</v>
      </c>
      <c r="I236">
        <f>SUM(I17:I235)</f>
        <v>3743900</v>
      </c>
      <c r="J236">
        <f>SUM(J17:J235)</f>
        <v>7500</v>
      </c>
      <c r="M236">
        <f>SUM(M15:M235)</f>
        <v>-22867.4</v>
      </c>
    </row>
    <row r="239" ht="12.75">
      <c r="I239">
        <f>H236+I236+J236</f>
        <v>-22867307.65</v>
      </c>
    </row>
  </sheetData>
  <sheetProtection/>
  <mergeCells count="12">
    <mergeCell ref="A12:F12"/>
    <mergeCell ref="A11:F11"/>
    <mergeCell ref="E5:F5"/>
    <mergeCell ref="B6:F6"/>
    <mergeCell ref="D7:F7"/>
    <mergeCell ref="C8:F8"/>
    <mergeCell ref="A9:F9"/>
    <mergeCell ref="A10:F10"/>
    <mergeCell ref="E1:F1"/>
    <mergeCell ref="B2:F2"/>
    <mergeCell ref="D3:F3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5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44.125" style="0" customWidth="1"/>
    <col min="2" max="2" width="11.375" style="0" customWidth="1"/>
    <col min="4" max="4" width="13.625" style="0" customWidth="1"/>
  </cols>
  <sheetData>
    <row r="1" spans="1:4" ht="12.75">
      <c r="A1" s="61"/>
      <c r="B1" s="183" t="s">
        <v>217</v>
      </c>
      <c r="C1" s="183"/>
      <c r="D1" s="183"/>
    </row>
    <row r="2" spans="1:4" ht="12.75">
      <c r="A2" s="180" t="s">
        <v>79</v>
      </c>
      <c r="B2" s="180"/>
      <c r="C2" s="180"/>
      <c r="D2" s="180"/>
    </row>
    <row r="3" spans="1:4" ht="12.75">
      <c r="A3" s="181" t="s">
        <v>69</v>
      </c>
      <c r="B3" s="181"/>
      <c r="C3" s="181"/>
      <c r="D3" s="181"/>
    </row>
    <row r="4" spans="1:4" ht="12.75">
      <c r="A4" s="182" t="s">
        <v>195</v>
      </c>
      <c r="B4" s="182"/>
      <c r="C4" s="182"/>
      <c r="D4" s="182"/>
    </row>
    <row r="5" spans="1:6" ht="15" customHeight="1">
      <c r="A5" s="61"/>
      <c r="B5" s="183" t="s">
        <v>109</v>
      </c>
      <c r="C5" s="183"/>
      <c r="D5" s="183"/>
      <c r="E5" s="97"/>
      <c r="F5" s="84"/>
    </row>
    <row r="6" spans="1:6" ht="15" customHeight="1">
      <c r="A6" s="180" t="s">
        <v>79</v>
      </c>
      <c r="B6" s="180"/>
      <c r="C6" s="180"/>
      <c r="D6" s="180"/>
      <c r="E6" s="97"/>
      <c r="F6" s="84"/>
    </row>
    <row r="7" spans="1:6" ht="14.25" customHeight="1">
      <c r="A7" s="181" t="s">
        <v>69</v>
      </c>
      <c r="B7" s="181"/>
      <c r="C7" s="181"/>
      <c r="D7" s="181"/>
      <c r="E7" s="97"/>
      <c r="F7" s="84"/>
    </row>
    <row r="8" spans="1:6" ht="12.75">
      <c r="A8" s="182" t="s">
        <v>171</v>
      </c>
      <c r="B8" s="182"/>
      <c r="C8" s="182"/>
      <c r="D8" s="182"/>
      <c r="E8" s="96"/>
      <c r="F8" s="84"/>
    </row>
    <row r="9" spans="1:6" ht="15.75" customHeight="1">
      <c r="A9" s="185" t="s">
        <v>91</v>
      </c>
      <c r="B9" s="185"/>
      <c r="C9" s="185"/>
      <c r="D9" s="185"/>
      <c r="E9" s="95"/>
      <c r="F9" s="95"/>
    </row>
    <row r="10" spans="1:6" ht="15.75" customHeight="1">
      <c r="A10" s="185" t="s">
        <v>215</v>
      </c>
      <c r="B10" s="185"/>
      <c r="C10" s="185"/>
      <c r="D10" s="185"/>
      <c r="E10" s="95"/>
      <c r="F10" s="95"/>
    </row>
    <row r="11" spans="1:6" ht="16.5" customHeight="1">
      <c r="A11" s="185" t="s">
        <v>214</v>
      </c>
      <c r="B11" s="185"/>
      <c r="C11" s="185"/>
      <c r="D11" s="185"/>
      <c r="E11" s="95"/>
      <c r="F11" s="95"/>
    </row>
    <row r="12" spans="1:6" ht="15.75" customHeight="1">
      <c r="A12" s="185" t="s">
        <v>81</v>
      </c>
      <c r="B12" s="185"/>
      <c r="C12" s="185"/>
      <c r="D12" s="185"/>
      <c r="E12" s="95"/>
      <c r="F12" s="95"/>
    </row>
    <row r="13" spans="1:6" ht="17.25" customHeight="1">
      <c r="A13" s="184" t="s">
        <v>155</v>
      </c>
      <c r="B13" s="184"/>
      <c r="C13" s="184"/>
      <c r="D13" s="184"/>
      <c r="E13" s="84"/>
      <c r="F13" s="84"/>
    </row>
    <row r="14" spans="1:6" ht="12.75">
      <c r="A14" s="29" t="s">
        <v>0</v>
      </c>
      <c r="B14" s="29" t="s">
        <v>39</v>
      </c>
      <c r="C14" s="29" t="s">
        <v>62</v>
      </c>
      <c r="D14" s="81" t="s">
        <v>77</v>
      </c>
      <c r="E14" s="83"/>
      <c r="F14" s="84"/>
    </row>
    <row r="15" spans="1:6" ht="14.25">
      <c r="A15" s="118" t="s">
        <v>80</v>
      </c>
      <c r="B15" s="78"/>
      <c r="C15" s="78"/>
      <c r="D15" s="82">
        <f>D24+D16</f>
        <v>24792.1</v>
      </c>
      <c r="E15" s="83"/>
      <c r="F15" s="84"/>
    </row>
    <row r="16" spans="1:6" ht="38.25">
      <c r="A16" s="105" t="s">
        <v>179</v>
      </c>
      <c r="B16" s="151" t="s">
        <v>181</v>
      </c>
      <c r="C16" s="133"/>
      <c r="D16" s="121">
        <f>D17</f>
        <v>85.7</v>
      </c>
      <c r="E16" s="83"/>
      <c r="F16" s="84"/>
    </row>
    <row r="17" spans="1:6" ht="38.25">
      <c r="A17" s="105" t="s">
        <v>180</v>
      </c>
      <c r="B17" s="151" t="s">
        <v>182</v>
      </c>
      <c r="C17" s="133"/>
      <c r="D17" s="121">
        <f>D18+D21</f>
        <v>85.7</v>
      </c>
      <c r="E17" s="83"/>
      <c r="F17" s="84"/>
    </row>
    <row r="18" spans="1:6" ht="25.5">
      <c r="A18" s="93" t="s">
        <v>148</v>
      </c>
      <c r="B18" s="151" t="s">
        <v>183</v>
      </c>
      <c r="C18" s="133"/>
      <c r="D18" s="121">
        <f>D19</f>
        <v>60</v>
      </c>
      <c r="E18" s="83"/>
      <c r="F18" s="84"/>
    </row>
    <row r="19" spans="1:6" ht="63.75">
      <c r="A19" s="105" t="s">
        <v>63</v>
      </c>
      <c r="B19" s="151" t="s">
        <v>183</v>
      </c>
      <c r="C19" s="133">
        <v>100</v>
      </c>
      <c r="D19" s="121">
        <v>60</v>
      </c>
      <c r="E19" s="83"/>
      <c r="F19" s="84"/>
    </row>
    <row r="20" spans="1:6" ht="25.5">
      <c r="A20" s="105" t="s">
        <v>64</v>
      </c>
      <c r="B20" s="151" t="s">
        <v>183</v>
      </c>
      <c r="C20" s="133">
        <v>120</v>
      </c>
      <c r="D20" s="121">
        <v>60</v>
      </c>
      <c r="E20" s="83"/>
      <c r="F20" s="84"/>
    </row>
    <row r="21" spans="1:6" ht="25.5">
      <c r="A21" s="93" t="s">
        <v>148</v>
      </c>
      <c r="B21" s="151" t="s">
        <v>184</v>
      </c>
      <c r="C21" s="133"/>
      <c r="D21" s="121">
        <v>25.7</v>
      </c>
      <c r="E21" s="83"/>
      <c r="F21" s="84"/>
    </row>
    <row r="22" spans="1:6" ht="63.75">
      <c r="A22" s="105" t="s">
        <v>63</v>
      </c>
      <c r="B22" s="151" t="s">
        <v>184</v>
      </c>
      <c r="C22" s="133">
        <v>100</v>
      </c>
      <c r="D22" s="121">
        <v>25.7</v>
      </c>
      <c r="E22" s="83"/>
      <c r="F22" s="84"/>
    </row>
    <row r="23" spans="1:6" ht="25.5">
      <c r="A23" s="105" t="s">
        <v>64</v>
      </c>
      <c r="B23" s="151" t="s">
        <v>184</v>
      </c>
      <c r="C23" s="133">
        <v>120</v>
      </c>
      <c r="D23" s="121">
        <v>25.7</v>
      </c>
      <c r="E23" s="83"/>
      <c r="F23" s="84"/>
    </row>
    <row r="24" spans="1:6" ht="63.75">
      <c r="A24" s="93" t="s">
        <v>118</v>
      </c>
      <c r="B24" s="135" t="s">
        <v>119</v>
      </c>
      <c r="C24" s="133"/>
      <c r="D24" s="121">
        <f>D25+D40</f>
        <v>24706.399999999998</v>
      </c>
      <c r="E24" s="83"/>
      <c r="F24" s="84"/>
    </row>
    <row r="25" spans="1:6" ht="89.25">
      <c r="A25" s="93" t="s">
        <v>174</v>
      </c>
      <c r="B25" s="135" t="s">
        <v>177</v>
      </c>
      <c r="C25" s="133"/>
      <c r="D25" s="121">
        <f>D26</f>
        <v>19588.6</v>
      </c>
      <c r="E25" s="83"/>
      <c r="F25" s="84"/>
    </row>
    <row r="26" spans="1:6" ht="25.5">
      <c r="A26" s="93" t="s">
        <v>175</v>
      </c>
      <c r="B26" s="135" t="s">
        <v>178</v>
      </c>
      <c r="C26" s="133"/>
      <c r="D26" s="121">
        <f>D27+D30</f>
        <v>19588.6</v>
      </c>
      <c r="E26" s="83"/>
      <c r="F26" s="84"/>
    </row>
    <row r="27" spans="1:6" ht="38.25">
      <c r="A27" s="93" t="s">
        <v>150</v>
      </c>
      <c r="B27" s="135" t="s">
        <v>185</v>
      </c>
      <c r="C27" s="133"/>
      <c r="D27" s="121">
        <f>D28</f>
        <v>4598.6</v>
      </c>
      <c r="E27" s="83"/>
      <c r="F27" s="84"/>
    </row>
    <row r="28" spans="1:6" ht="25.5">
      <c r="A28" s="93" t="s">
        <v>129</v>
      </c>
      <c r="B28" s="135" t="s">
        <v>185</v>
      </c>
      <c r="C28" s="133">
        <v>200</v>
      </c>
      <c r="D28" s="121">
        <f>D29</f>
        <v>4598.6</v>
      </c>
      <c r="E28" s="83"/>
      <c r="F28" s="84"/>
    </row>
    <row r="29" spans="1:6" ht="25.5">
      <c r="A29" s="93" t="s">
        <v>176</v>
      </c>
      <c r="B29" s="135" t="s">
        <v>185</v>
      </c>
      <c r="C29" s="133">
        <v>240</v>
      </c>
      <c r="D29" s="121">
        <v>4598.6</v>
      </c>
      <c r="E29" s="83"/>
      <c r="F29" s="84"/>
    </row>
    <row r="30" spans="1:6" ht="63.75">
      <c r="A30" s="93" t="s">
        <v>123</v>
      </c>
      <c r="B30" s="135" t="s">
        <v>178</v>
      </c>
      <c r="C30" s="133"/>
      <c r="D30" s="121">
        <f>D31+D34+D37</f>
        <v>14990</v>
      </c>
      <c r="E30" s="83"/>
      <c r="F30" s="84"/>
    </row>
    <row r="31" spans="1:6" ht="38.25">
      <c r="A31" s="93" t="s">
        <v>150</v>
      </c>
      <c r="B31" s="135" t="s">
        <v>199</v>
      </c>
      <c r="C31" s="133"/>
      <c r="D31" s="121">
        <f>D32</f>
        <v>1483</v>
      </c>
      <c r="E31" s="83"/>
      <c r="F31" s="84"/>
    </row>
    <row r="32" spans="1:6" ht="25.5">
      <c r="A32" s="93" t="s">
        <v>129</v>
      </c>
      <c r="B32" s="135" t="s">
        <v>199</v>
      </c>
      <c r="C32" s="133">
        <v>200</v>
      </c>
      <c r="D32" s="121">
        <f>D33</f>
        <v>1483</v>
      </c>
      <c r="E32" s="83"/>
      <c r="F32" s="84"/>
    </row>
    <row r="33" spans="1:6" ht="38.25">
      <c r="A33" s="93" t="s">
        <v>105</v>
      </c>
      <c r="B33" s="135" t="s">
        <v>199</v>
      </c>
      <c r="C33" s="133">
        <v>240</v>
      </c>
      <c r="D33" s="121">
        <v>1483</v>
      </c>
      <c r="E33" s="85"/>
      <c r="F33" s="84"/>
    </row>
    <row r="34" spans="1:6" ht="76.5">
      <c r="A34" s="93" t="s">
        <v>226</v>
      </c>
      <c r="B34" s="135" t="s">
        <v>198</v>
      </c>
      <c r="C34" s="133"/>
      <c r="D34" s="121">
        <f>D35</f>
        <v>967.3</v>
      </c>
      <c r="E34" s="85"/>
      <c r="F34" s="84"/>
    </row>
    <row r="35" spans="1:6" ht="24" customHeight="1">
      <c r="A35" s="93" t="s">
        <v>129</v>
      </c>
      <c r="B35" s="135" t="s">
        <v>198</v>
      </c>
      <c r="C35" s="133">
        <v>200</v>
      </c>
      <c r="D35" s="121">
        <f>D36</f>
        <v>967.3</v>
      </c>
      <c r="E35" s="85"/>
      <c r="F35" s="84"/>
    </row>
    <row r="36" spans="1:6" ht="38.25">
      <c r="A36" s="93" t="s">
        <v>105</v>
      </c>
      <c r="B36" s="135" t="s">
        <v>198</v>
      </c>
      <c r="C36" s="133">
        <v>240</v>
      </c>
      <c r="D36" s="121">
        <v>967.3</v>
      </c>
      <c r="E36" s="85"/>
      <c r="F36" s="84"/>
    </row>
    <row r="37" spans="1:6" ht="38.25">
      <c r="A37" s="93" t="s">
        <v>204</v>
      </c>
      <c r="B37" s="135" t="s">
        <v>205</v>
      </c>
      <c r="C37" s="133"/>
      <c r="D37" s="121">
        <f>D38</f>
        <v>12539.7</v>
      </c>
      <c r="E37" s="85"/>
      <c r="F37" s="84"/>
    </row>
    <row r="38" spans="1:6" ht="25.5">
      <c r="A38" s="93" t="s">
        <v>129</v>
      </c>
      <c r="B38" s="135" t="s">
        <v>205</v>
      </c>
      <c r="C38" s="133">
        <v>200</v>
      </c>
      <c r="D38" s="121">
        <f>D39</f>
        <v>12539.7</v>
      </c>
      <c r="E38" s="85"/>
      <c r="F38" s="84"/>
    </row>
    <row r="39" spans="1:6" ht="38.25">
      <c r="A39" s="93" t="s">
        <v>105</v>
      </c>
      <c r="B39" s="135" t="s">
        <v>205</v>
      </c>
      <c r="C39" s="133">
        <v>240</v>
      </c>
      <c r="D39" s="121">
        <v>12539.7</v>
      </c>
      <c r="E39" s="85"/>
      <c r="F39" s="84"/>
    </row>
    <row r="40" spans="1:6" ht="127.5">
      <c r="A40" s="93" t="s">
        <v>121</v>
      </c>
      <c r="B40" s="135" t="s">
        <v>125</v>
      </c>
      <c r="C40" s="133"/>
      <c r="D40" s="121">
        <f>D41</f>
        <v>5117.8</v>
      </c>
      <c r="E40" s="85"/>
      <c r="F40" s="84"/>
    </row>
    <row r="41" spans="1:6" ht="12.75">
      <c r="A41" s="93" t="s">
        <v>120</v>
      </c>
      <c r="B41" s="135" t="s">
        <v>125</v>
      </c>
      <c r="C41" s="133"/>
      <c r="D41" s="121">
        <f>D42</f>
        <v>5117.8</v>
      </c>
      <c r="E41" s="85"/>
      <c r="F41" s="84"/>
    </row>
    <row r="42" spans="1:6" ht="30" customHeight="1">
      <c r="A42" s="93" t="s">
        <v>129</v>
      </c>
      <c r="B42" s="135" t="s">
        <v>125</v>
      </c>
      <c r="C42" s="133">
        <v>200</v>
      </c>
      <c r="D42" s="121">
        <f>D43</f>
        <v>5117.8</v>
      </c>
      <c r="E42" s="85"/>
      <c r="F42" s="84"/>
    </row>
    <row r="43" spans="1:6" ht="24.75" customHeight="1">
      <c r="A43" s="93" t="s">
        <v>105</v>
      </c>
      <c r="B43" s="135" t="s">
        <v>125</v>
      </c>
      <c r="C43" s="133">
        <v>240</v>
      </c>
      <c r="D43" s="121">
        <v>5117.8</v>
      </c>
      <c r="E43" s="85"/>
      <c r="F43" s="84"/>
    </row>
    <row r="44" spans="1:6" ht="12.75">
      <c r="A44" s="190" t="s">
        <v>85</v>
      </c>
      <c r="B44" s="53">
        <v>4000000000</v>
      </c>
      <c r="C44" s="54"/>
      <c r="D44" s="55">
        <f>D45+D84+D97+D110+D146+D181+D116+D177+D67</f>
        <v>119550.3</v>
      </c>
      <c r="E44" s="85"/>
      <c r="F44" s="84"/>
    </row>
    <row r="45" spans="1:6" ht="38.25">
      <c r="A45" s="102" t="s">
        <v>84</v>
      </c>
      <c r="B45" s="53">
        <v>4010000000</v>
      </c>
      <c r="C45" s="54"/>
      <c r="D45" s="55">
        <f>D46+D49+D52+D57+D69+D72+D75</f>
        <v>37747.700000000004</v>
      </c>
      <c r="E45" s="85"/>
      <c r="F45" s="84"/>
    </row>
    <row r="46" spans="1:5" ht="27.75" customHeight="1">
      <c r="A46" s="93" t="s">
        <v>93</v>
      </c>
      <c r="B46" s="132">
        <v>4010002030</v>
      </c>
      <c r="C46" s="133"/>
      <c r="D46" s="121">
        <f>D47</f>
        <v>2217.8</v>
      </c>
      <c r="E46" s="85"/>
    </row>
    <row r="47" spans="1:6" ht="70.5" customHeight="1">
      <c r="A47" s="93" t="s">
        <v>63</v>
      </c>
      <c r="B47" s="132">
        <v>4010002030</v>
      </c>
      <c r="C47" s="133">
        <v>100</v>
      </c>
      <c r="D47" s="121">
        <f>D48</f>
        <v>2217.8</v>
      </c>
      <c r="E47" s="86"/>
      <c r="F47" s="111" t="s">
        <v>156</v>
      </c>
    </row>
    <row r="48" spans="1:6" ht="25.5">
      <c r="A48" s="93" t="s">
        <v>64</v>
      </c>
      <c r="B48" s="132">
        <v>4010002030</v>
      </c>
      <c r="C48" s="133">
        <v>120</v>
      </c>
      <c r="D48" s="121">
        <v>2217.8</v>
      </c>
      <c r="E48" s="86"/>
      <c r="F48" s="111"/>
    </row>
    <row r="49" spans="1:6" ht="12.75">
      <c r="A49" s="102" t="s">
        <v>94</v>
      </c>
      <c r="B49" s="132">
        <v>4010002060</v>
      </c>
      <c r="C49" s="133"/>
      <c r="D49" s="121">
        <f>D50</f>
        <v>5529.8</v>
      </c>
      <c r="E49" s="86"/>
      <c r="F49" s="84"/>
    </row>
    <row r="50" spans="1:6" ht="63.75">
      <c r="A50" s="93" t="s">
        <v>63</v>
      </c>
      <c r="B50" s="132">
        <v>4010002060</v>
      </c>
      <c r="C50" s="133">
        <v>100</v>
      </c>
      <c r="D50" s="121">
        <f>D51</f>
        <v>5529.8</v>
      </c>
      <c r="E50" s="86"/>
      <c r="F50" s="84"/>
    </row>
    <row r="51" spans="1:6" ht="25.5">
      <c r="A51" s="93" t="s">
        <v>64</v>
      </c>
      <c r="B51" s="132">
        <v>4010002060</v>
      </c>
      <c r="C51" s="133">
        <v>120</v>
      </c>
      <c r="D51" s="121">
        <v>5529.8</v>
      </c>
      <c r="E51" s="86"/>
      <c r="F51" s="84"/>
    </row>
    <row r="52" spans="1:6" ht="25.5">
      <c r="A52" s="93" t="s">
        <v>101</v>
      </c>
      <c r="B52" s="132">
        <v>4010002040</v>
      </c>
      <c r="C52" s="133"/>
      <c r="D52" s="121">
        <f>D53+D55</f>
        <v>25425.5</v>
      </c>
      <c r="E52" s="86"/>
      <c r="F52" s="84"/>
    </row>
    <row r="53" spans="1:6" ht="63.75">
      <c r="A53" s="93" t="s">
        <v>63</v>
      </c>
      <c r="B53" s="132">
        <v>4010002040</v>
      </c>
      <c r="C53" s="133">
        <v>100</v>
      </c>
      <c r="D53" s="121">
        <f>D54</f>
        <v>25286.7</v>
      </c>
      <c r="E53" s="86"/>
      <c r="F53" s="84"/>
    </row>
    <row r="54" spans="1:6" ht="25.5">
      <c r="A54" s="93" t="s">
        <v>64</v>
      </c>
      <c r="B54" s="132">
        <v>4010002040</v>
      </c>
      <c r="C54" s="133">
        <v>120</v>
      </c>
      <c r="D54" s="121">
        <v>25286.7</v>
      </c>
      <c r="E54" s="86"/>
      <c r="F54" s="84"/>
    </row>
    <row r="55" spans="1:6" ht="25.5">
      <c r="A55" s="93" t="s">
        <v>129</v>
      </c>
      <c r="B55" s="132">
        <v>4010002040</v>
      </c>
      <c r="C55" s="133">
        <v>200</v>
      </c>
      <c r="D55" s="121">
        <v>138.8</v>
      </c>
      <c r="E55" s="86"/>
      <c r="F55" s="84"/>
    </row>
    <row r="56" spans="1:6" ht="38.25">
      <c r="A56" s="93" t="s">
        <v>105</v>
      </c>
      <c r="B56" s="132">
        <v>4010002040</v>
      </c>
      <c r="C56" s="133">
        <v>240</v>
      </c>
      <c r="D56" s="121">
        <v>138.8</v>
      </c>
      <c r="E56" s="86"/>
      <c r="F56" s="84"/>
    </row>
    <row r="57" spans="1:6" ht="12.75">
      <c r="A57" s="102" t="s">
        <v>92</v>
      </c>
      <c r="B57" s="133">
        <v>4010099990</v>
      </c>
      <c r="C57" s="133"/>
      <c r="D57" s="159">
        <f>D60+D62+D58</f>
        <v>3280.7999999999997</v>
      </c>
      <c r="E57" s="86"/>
      <c r="F57" s="84"/>
    </row>
    <row r="58" spans="1:6" ht="63.75">
      <c r="A58" s="93" t="s">
        <v>63</v>
      </c>
      <c r="B58" s="133">
        <v>4010099990</v>
      </c>
      <c r="C58" s="133">
        <v>100</v>
      </c>
      <c r="D58" s="150">
        <v>140</v>
      </c>
      <c r="E58" s="86"/>
      <c r="F58" s="84"/>
    </row>
    <row r="59" spans="1:6" ht="25.5">
      <c r="A59" s="93" t="s">
        <v>64</v>
      </c>
      <c r="B59" s="133">
        <v>4010099990</v>
      </c>
      <c r="C59" s="133">
        <v>120</v>
      </c>
      <c r="D59" s="150">
        <v>140</v>
      </c>
      <c r="E59" s="86"/>
      <c r="F59" s="84"/>
    </row>
    <row r="60" spans="1:6" ht="25.5">
      <c r="A60" s="102" t="s">
        <v>129</v>
      </c>
      <c r="B60" s="133">
        <v>4010099990</v>
      </c>
      <c r="C60" s="133">
        <v>200</v>
      </c>
      <c r="D60" s="106">
        <f>D61</f>
        <v>2930.2</v>
      </c>
      <c r="E60" s="86"/>
      <c r="F60" s="84"/>
    </row>
    <row r="61" spans="1:6" ht="30" customHeight="1">
      <c r="A61" s="102" t="s">
        <v>105</v>
      </c>
      <c r="B61" s="133">
        <v>4010099990</v>
      </c>
      <c r="C61" s="133">
        <v>240</v>
      </c>
      <c r="D61" s="106">
        <v>2930.2</v>
      </c>
      <c r="E61" s="86"/>
      <c r="F61" s="111" t="s">
        <v>132</v>
      </c>
    </row>
    <row r="62" spans="1:6" ht="17.25" customHeight="1">
      <c r="A62" s="93" t="s">
        <v>65</v>
      </c>
      <c r="B62" s="133">
        <v>4010099990</v>
      </c>
      <c r="C62" s="106">
        <v>800</v>
      </c>
      <c r="D62" s="159">
        <f>D64+D65+D63</f>
        <v>210.6</v>
      </c>
      <c r="E62" s="86"/>
      <c r="F62" s="84"/>
    </row>
    <row r="63" spans="1:6" ht="55.5" customHeight="1">
      <c r="A63" s="93" t="s">
        <v>208</v>
      </c>
      <c r="B63" s="133">
        <v>4010099990</v>
      </c>
      <c r="C63" s="106">
        <v>810</v>
      </c>
      <c r="D63" s="159">
        <v>29.9</v>
      </c>
      <c r="E63" s="86"/>
      <c r="F63" s="84"/>
    </row>
    <row r="64" spans="1:6" ht="17.25" customHeight="1">
      <c r="A64" s="93" t="s">
        <v>169</v>
      </c>
      <c r="B64" s="133">
        <v>4010099990</v>
      </c>
      <c r="C64" s="106">
        <v>830</v>
      </c>
      <c r="D64" s="159">
        <v>54.9</v>
      </c>
      <c r="E64" s="86"/>
      <c r="F64" s="84"/>
    </row>
    <row r="65" spans="1:6" ht="18" customHeight="1">
      <c r="A65" s="93" t="s">
        <v>66</v>
      </c>
      <c r="B65" s="133">
        <v>4010099990</v>
      </c>
      <c r="C65" s="133">
        <v>850</v>
      </c>
      <c r="D65" s="121">
        <v>125.8</v>
      </c>
      <c r="E65" s="86"/>
      <c r="F65" s="84"/>
    </row>
    <row r="66" spans="1:6" ht="61.5" customHeight="1">
      <c r="A66" s="102" t="s">
        <v>206</v>
      </c>
      <c r="B66" s="133">
        <v>4110089020</v>
      </c>
      <c r="C66" s="133"/>
      <c r="D66" s="121">
        <v>87.6</v>
      </c>
      <c r="E66" s="86"/>
      <c r="F66" s="84"/>
    </row>
    <row r="67" spans="1:6" ht="21" customHeight="1">
      <c r="A67" s="102" t="s">
        <v>207</v>
      </c>
      <c r="B67" s="133">
        <v>4110089020</v>
      </c>
      <c r="C67" s="133">
        <v>500</v>
      </c>
      <c r="D67" s="121">
        <v>87.6</v>
      </c>
      <c r="E67" s="86"/>
      <c r="F67" s="84"/>
    </row>
    <row r="68" spans="1:6" ht="20.25" customHeight="1">
      <c r="A68" s="102" t="s">
        <v>220</v>
      </c>
      <c r="B68" s="133">
        <v>4110089020</v>
      </c>
      <c r="C68" s="133">
        <v>540</v>
      </c>
      <c r="D68" s="121">
        <v>87.6</v>
      </c>
      <c r="E68" s="86"/>
      <c r="F68" s="84"/>
    </row>
    <row r="69" spans="1:6" ht="25.5">
      <c r="A69" s="102" t="s">
        <v>143</v>
      </c>
      <c r="B69" s="133">
        <v>4010089181</v>
      </c>
      <c r="C69" s="130"/>
      <c r="D69" s="121">
        <f>D70</f>
        <v>71.8</v>
      </c>
      <c r="E69" s="86"/>
      <c r="F69" s="84"/>
    </row>
    <row r="70" spans="1:6" ht="25.5">
      <c r="A70" s="102" t="s">
        <v>129</v>
      </c>
      <c r="B70" s="133">
        <v>4010089181</v>
      </c>
      <c r="C70" s="133">
        <v>200</v>
      </c>
      <c r="D70" s="121">
        <f>D71</f>
        <v>71.8</v>
      </c>
      <c r="E70" s="86"/>
      <c r="F70" s="84"/>
    </row>
    <row r="71" spans="1:6" ht="38.25">
      <c r="A71" s="102" t="s">
        <v>105</v>
      </c>
      <c r="B71" s="133">
        <v>4010089181</v>
      </c>
      <c r="C71" s="133">
        <v>240</v>
      </c>
      <c r="D71" s="121">
        <v>71.8</v>
      </c>
      <c r="E71" s="86"/>
      <c r="F71" s="111" t="s">
        <v>132</v>
      </c>
    </row>
    <row r="72" spans="1:6" ht="25.5">
      <c r="A72" s="102" t="s">
        <v>95</v>
      </c>
      <c r="B72" s="132">
        <v>4010002400</v>
      </c>
      <c r="C72" s="133"/>
      <c r="D72" s="121">
        <f>D73</f>
        <v>910.7</v>
      </c>
      <c r="E72" s="86"/>
      <c r="F72" s="111"/>
    </row>
    <row r="73" spans="1:6" ht="25.5">
      <c r="A73" s="102" t="s">
        <v>129</v>
      </c>
      <c r="B73" s="132">
        <v>4010002400</v>
      </c>
      <c r="C73" s="133">
        <v>200</v>
      </c>
      <c r="D73" s="121">
        <f>D74</f>
        <v>910.7</v>
      </c>
      <c r="E73" s="86"/>
      <c r="F73" s="111"/>
    </row>
    <row r="74" spans="1:6" ht="38.25">
      <c r="A74" s="102" t="s">
        <v>105</v>
      </c>
      <c r="B74" s="132">
        <v>4010002400</v>
      </c>
      <c r="C74" s="133">
        <v>240</v>
      </c>
      <c r="D74" s="121">
        <v>910.7</v>
      </c>
      <c r="E74" s="86"/>
      <c r="F74" s="111" t="s">
        <v>139</v>
      </c>
    </row>
    <row r="75" spans="1:6" ht="38.25">
      <c r="A75" s="93" t="s">
        <v>84</v>
      </c>
      <c r="B75" s="109" t="s">
        <v>164</v>
      </c>
      <c r="C75" s="130"/>
      <c r="D75" s="121">
        <f>D76+D82</f>
        <v>311.3</v>
      </c>
      <c r="E75" s="86"/>
      <c r="F75" s="111"/>
    </row>
    <row r="76" spans="1:6" ht="45" customHeight="1">
      <c r="A76" s="191" t="s">
        <v>190</v>
      </c>
      <c r="B76" s="109" t="s">
        <v>165</v>
      </c>
      <c r="C76" s="148"/>
      <c r="D76" s="146">
        <f>D77+D79</f>
        <v>237</v>
      </c>
      <c r="E76" s="86"/>
      <c r="F76" s="111" t="s">
        <v>167</v>
      </c>
    </row>
    <row r="77" spans="1:6" ht="63.75">
      <c r="A77" s="116" t="s">
        <v>63</v>
      </c>
      <c r="B77" s="109" t="s">
        <v>165</v>
      </c>
      <c r="C77" s="133">
        <v>100</v>
      </c>
      <c r="D77" s="121">
        <f>D78</f>
        <v>217</v>
      </c>
      <c r="E77" s="86"/>
      <c r="F77" s="111"/>
    </row>
    <row r="78" spans="1:6" ht="25.5">
      <c r="A78" s="116" t="s">
        <v>64</v>
      </c>
      <c r="B78" s="109" t="s">
        <v>165</v>
      </c>
      <c r="C78" s="133">
        <v>120</v>
      </c>
      <c r="D78" s="121">
        <v>217</v>
      </c>
      <c r="E78" s="86"/>
      <c r="F78" s="111"/>
    </row>
    <row r="79" spans="1:6" ht="25.5">
      <c r="A79" s="93" t="s">
        <v>129</v>
      </c>
      <c r="B79" s="109" t="s">
        <v>165</v>
      </c>
      <c r="C79" s="133">
        <v>200</v>
      </c>
      <c r="D79" s="121">
        <v>20</v>
      </c>
      <c r="E79" s="86"/>
      <c r="F79" s="111"/>
    </row>
    <row r="80" spans="1:6" ht="33" customHeight="1">
      <c r="A80" s="93" t="s">
        <v>105</v>
      </c>
      <c r="B80" s="109" t="s">
        <v>165</v>
      </c>
      <c r="C80" s="133">
        <v>240</v>
      </c>
      <c r="D80" s="121">
        <v>20</v>
      </c>
      <c r="E80" s="86"/>
      <c r="F80" s="111"/>
    </row>
    <row r="81" spans="1:6" ht="51">
      <c r="A81" s="191" t="s">
        <v>191</v>
      </c>
      <c r="B81" s="115" t="s">
        <v>166</v>
      </c>
      <c r="C81" s="133"/>
      <c r="D81" s="121">
        <f>D82</f>
        <v>74.3</v>
      </c>
      <c r="E81" s="86"/>
      <c r="F81" s="111"/>
    </row>
    <row r="82" spans="1:6" ht="63.75">
      <c r="A82" s="116" t="s">
        <v>63</v>
      </c>
      <c r="B82" s="115" t="s">
        <v>166</v>
      </c>
      <c r="C82" s="133">
        <v>100</v>
      </c>
      <c r="D82" s="121">
        <f>D83</f>
        <v>74.3</v>
      </c>
      <c r="E82" s="86"/>
      <c r="F82" s="111"/>
    </row>
    <row r="83" spans="1:6" ht="25.5">
      <c r="A83" s="116" t="s">
        <v>64</v>
      </c>
      <c r="B83" s="115" t="s">
        <v>166</v>
      </c>
      <c r="C83" s="133">
        <v>120</v>
      </c>
      <c r="D83" s="121">
        <v>74.3</v>
      </c>
      <c r="E83" s="86"/>
      <c r="F83" s="111"/>
    </row>
    <row r="84" spans="1:6" ht="40.5" customHeight="1">
      <c r="A84" s="126" t="s">
        <v>146</v>
      </c>
      <c r="B84" s="129">
        <v>4020000000</v>
      </c>
      <c r="C84" s="130"/>
      <c r="D84" s="123">
        <f>D88+D94+D91+D85</f>
        <v>588.4</v>
      </c>
      <c r="E84" s="86"/>
      <c r="F84" s="111"/>
    </row>
    <row r="85" spans="1:6" ht="28.5" customHeight="1">
      <c r="A85" s="93" t="s">
        <v>211</v>
      </c>
      <c r="B85" s="133">
        <v>4020089100</v>
      </c>
      <c r="C85" s="130"/>
      <c r="D85" s="121">
        <f>D86</f>
        <v>50</v>
      </c>
      <c r="E85" s="86"/>
      <c r="F85" s="111"/>
    </row>
    <row r="86" spans="1:6" ht="33.75" customHeight="1">
      <c r="A86" s="93" t="s">
        <v>129</v>
      </c>
      <c r="B86" s="133">
        <v>4020089100</v>
      </c>
      <c r="C86" s="133">
        <v>200</v>
      </c>
      <c r="D86" s="121">
        <v>50</v>
      </c>
      <c r="E86" s="86"/>
      <c r="F86" s="111"/>
    </row>
    <row r="87" spans="1:6" ht="30" customHeight="1">
      <c r="A87" s="105" t="s">
        <v>105</v>
      </c>
      <c r="B87" s="133">
        <v>4020089100</v>
      </c>
      <c r="C87" s="133">
        <v>240</v>
      </c>
      <c r="D87" s="121">
        <v>50</v>
      </c>
      <c r="E87" s="86"/>
      <c r="F87" s="111"/>
    </row>
    <row r="88" spans="1:6" ht="51">
      <c r="A88" s="93" t="s">
        <v>147</v>
      </c>
      <c r="B88" s="133">
        <v>4020089141</v>
      </c>
      <c r="C88" s="130"/>
      <c r="D88" s="121">
        <f>D89</f>
        <v>244.3</v>
      </c>
      <c r="E88" s="86"/>
      <c r="F88" s="111"/>
    </row>
    <row r="89" spans="1:6" ht="25.5">
      <c r="A89" s="93" t="s">
        <v>129</v>
      </c>
      <c r="B89" s="133">
        <v>4020089141</v>
      </c>
      <c r="C89" s="141">
        <v>200</v>
      </c>
      <c r="D89" s="142">
        <f>D90</f>
        <v>244.3</v>
      </c>
      <c r="E89" s="86"/>
      <c r="F89" s="111"/>
    </row>
    <row r="90" spans="1:6" ht="33.75" customHeight="1">
      <c r="A90" s="105" t="s">
        <v>105</v>
      </c>
      <c r="B90" s="133">
        <v>4020089141</v>
      </c>
      <c r="C90" s="133">
        <v>240</v>
      </c>
      <c r="D90" s="121">
        <v>244.3</v>
      </c>
      <c r="E90" s="86"/>
      <c r="F90" s="111" t="s">
        <v>133</v>
      </c>
    </row>
    <row r="91" spans="1:6" ht="38.25">
      <c r="A91" s="93" t="s">
        <v>200</v>
      </c>
      <c r="B91" s="133">
        <v>4020089142</v>
      </c>
      <c r="C91" s="130"/>
      <c r="D91" s="121">
        <f>D92</f>
        <v>66.8</v>
      </c>
      <c r="E91" s="86"/>
      <c r="F91" s="111"/>
    </row>
    <row r="92" spans="1:6" ht="25.5">
      <c r="A92" s="93" t="s">
        <v>129</v>
      </c>
      <c r="B92" s="133">
        <v>4020089142</v>
      </c>
      <c r="C92" s="141">
        <v>200</v>
      </c>
      <c r="D92" s="121">
        <f>D93</f>
        <v>66.8</v>
      </c>
      <c r="E92" s="86"/>
      <c r="F92" s="111"/>
    </row>
    <row r="93" spans="1:6" ht="38.25">
      <c r="A93" s="105" t="s">
        <v>105</v>
      </c>
      <c r="B93" s="133">
        <v>4020089142</v>
      </c>
      <c r="C93" s="133">
        <v>240</v>
      </c>
      <c r="D93" s="121">
        <v>66.8</v>
      </c>
      <c r="E93" s="86"/>
      <c r="F93" s="111"/>
    </row>
    <row r="94" spans="1:6" ht="12.75">
      <c r="A94" s="103" t="s">
        <v>92</v>
      </c>
      <c r="B94" s="133">
        <v>4020099990</v>
      </c>
      <c r="C94" s="133"/>
      <c r="D94" s="121">
        <f>D95</f>
        <v>227.3</v>
      </c>
      <c r="E94" s="86"/>
      <c r="F94" s="111"/>
    </row>
    <row r="95" spans="1:6" ht="25.5">
      <c r="A95" s="93" t="s">
        <v>129</v>
      </c>
      <c r="B95" s="133">
        <v>4020099990</v>
      </c>
      <c r="C95" s="145">
        <v>200</v>
      </c>
      <c r="D95" s="146">
        <f>D96</f>
        <v>227.3</v>
      </c>
      <c r="E95" s="86"/>
      <c r="F95" s="111"/>
    </row>
    <row r="96" spans="1:6" ht="38.25">
      <c r="A96" s="105" t="s">
        <v>105</v>
      </c>
      <c r="B96" s="133">
        <v>4020099990</v>
      </c>
      <c r="C96" s="133">
        <v>240</v>
      </c>
      <c r="D96" s="121">
        <v>227.3</v>
      </c>
      <c r="E96" s="86"/>
      <c r="F96" s="111"/>
    </row>
    <row r="97" spans="1:8" ht="12.75">
      <c r="A97" s="117" t="s">
        <v>73</v>
      </c>
      <c r="B97" s="157" t="s">
        <v>145</v>
      </c>
      <c r="C97" s="130"/>
      <c r="D97" s="123">
        <f>+D101+D107+D98+D104</f>
        <v>7203.7</v>
      </c>
      <c r="E97" s="154"/>
      <c r="F97" s="155"/>
      <c r="G97" s="156"/>
      <c r="H97" s="156"/>
    </row>
    <row r="98" spans="1:8" ht="38.25">
      <c r="A98" s="105" t="s">
        <v>186</v>
      </c>
      <c r="B98" s="132">
        <v>4030084200</v>
      </c>
      <c r="C98" s="133"/>
      <c r="D98" s="121">
        <f>D99</f>
        <v>120</v>
      </c>
      <c r="E98" s="154"/>
      <c r="F98" s="155"/>
      <c r="G98" s="156"/>
      <c r="H98" s="156"/>
    </row>
    <row r="99" spans="1:8" ht="25.5">
      <c r="A99" s="93" t="s">
        <v>129</v>
      </c>
      <c r="B99" s="132">
        <v>4030084200</v>
      </c>
      <c r="C99" s="133">
        <v>200</v>
      </c>
      <c r="D99" s="121">
        <f>D100</f>
        <v>120</v>
      </c>
      <c r="E99" s="154"/>
      <c r="F99" s="155"/>
      <c r="G99" s="156"/>
      <c r="H99" s="156"/>
    </row>
    <row r="100" spans="1:8" ht="31.5" customHeight="1">
      <c r="A100" s="93" t="s">
        <v>105</v>
      </c>
      <c r="B100" s="132">
        <v>4030084200</v>
      </c>
      <c r="C100" s="133">
        <v>240</v>
      </c>
      <c r="D100" s="121">
        <v>120</v>
      </c>
      <c r="E100" s="154"/>
      <c r="F100" s="155"/>
      <c r="G100" s="156"/>
      <c r="H100" s="156"/>
    </row>
    <row r="101" spans="1:6" ht="25.5">
      <c r="A101" s="93" t="s">
        <v>114</v>
      </c>
      <c r="B101" s="132">
        <v>4030099990</v>
      </c>
      <c r="C101" s="89"/>
      <c r="D101" s="121">
        <f>D102</f>
        <v>6900</v>
      </c>
      <c r="E101" s="86"/>
      <c r="F101" s="84"/>
    </row>
    <row r="102" spans="1:6" ht="29.25" customHeight="1">
      <c r="A102" s="93" t="s">
        <v>129</v>
      </c>
      <c r="B102" s="132">
        <v>4030099990</v>
      </c>
      <c r="C102" s="90">
        <v>200</v>
      </c>
      <c r="D102" s="121">
        <f>D103</f>
        <v>6900</v>
      </c>
      <c r="E102" s="86"/>
      <c r="F102" s="111" t="s">
        <v>157</v>
      </c>
    </row>
    <row r="103" spans="1:6" ht="38.25">
      <c r="A103" s="93" t="s">
        <v>105</v>
      </c>
      <c r="B103" s="132">
        <v>4030099990</v>
      </c>
      <c r="C103" s="90">
        <v>240</v>
      </c>
      <c r="D103" s="121">
        <v>6900</v>
      </c>
      <c r="E103" s="86"/>
      <c r="F103" s="111"/>
    </row>
    <row r="104" spans="1:6" ht="38.25">
      <c r="A104" s="93" t="s">
        <v>227</v>
      </c>
      <c r="B104" s="132">
        <v>4030089051</v>
      </c>
      <c r="C104" s="133"/>
      <c r="D104" s="121">
        <f>D105</f>
        <v>100</v>
      </c>
      <c r="E104" s="86"/>
      <c r="F104" s="111"/>
    </row>
    <row r="105" spans="1:6" ht="25.5">
      <c r="A105" s="93" t="s">
        <v>129</v>
      </c>
      <c r="B105" s="132">
        <v>4030089051</v>
      </c>
      <c r="C105" s="133">
        <v>200</v>
      </c>
      <c r="D105" s="121">
        <f>D106</f>
        <v>100</v>
      </c>
      <c r="E105" s="86"/>
      <c r="F105" s="111"/>
    </row>
    <row r="106" spans="1:6" ht="38.25">
      <c r="A106" s="93" t="s">
        <v>105</v>
      </c>
      <c r="B106" s="132">
        <v>4030089051</v>
      </c>
      <c r="C106" s="133">
        <v>240</v>
      </c>
      <c r="D106" s="121">
        <v>100</v>
      </c>
      <c r="E106" s="86"/>
      <c r="F106" s="111"/>
    </row>
    <row r="107" spans="1:6" ht="12.75">
      <c r="A107" s="102" t="s">
        <v>151</v>
      </c>
      <c r="B107" s="132">
        <v>4030089182</v>
      </c>
      <c r="C107" s="130"/>
      <c r="D107" s="121">
        <f>D109</f>
        <v>83.7</v>
      </c>
      <c r="E107" s="85"/>
      <c r="F107" s="84"/>
    </row>
    <row r="108" spans="1:6" ht="39.75" customHeight="1">
      <c r="A108" s="93" t="s">
        <v>129</v>
      </c>
      <c r="B108" s="132">
        <v>4030089182</v>
      </c>
      <c r="C108" s="130"/>
      <c r="D108" s="121">
        <f>D109</f>
        <v>83.7</v>
      </c>
      <c r="E108" s="85"/>
      <c r="F108" s="84"/>
    </row>
    <row r="109" spans="1:6" ht="38.25">
      <c r="A109" s="93" t="s">
        <v>105</v>
      </c>
      <c r="B109" s="132">
        <v>4030089182</v>
      </c>
      <c r="C109" s="133"/>
      <c r="D109" s="121">
        <v>83.7</v>
      </c>
      <c r="E109" s="85"/>
      <c r="F109" s="111" t="s">
        <v>158</v>
      </c>
    </row>
    <row r="110" spans="1:12" ht="38.25">
      <c r="A110" s="93" t="s">
        <v>84</v>
      </c>
      <c r="B110" s="129">
        <v>4010000000</v>
      </c>
      <c r="C110" s="130"/>
      <c r="D110" s="123">
        <f>D111</f>
        <v>466.4</v>
      </c>
      <c r="E110" s="85"/>
      <c r="F110" s="84"/>
      <c r="L110" s="34"/>
    </row>
    <row r="111" spans="1:6" ht="41.25" customHeight="1">
      <c r="A111" s="105" t="s">
        <v>107</v>
      </c>
      <c r="B111" s="132">
        <v>4010051180</v>
      </c>
      <c r="C111" s="133"/>
      <c r="D111" s="121">
        <f>D112+D114</f>
        <v>466.4</v>
      </c>
      <c r="E111" s="85"/>
      <c r="F111" s="84"/>
    </row>
    <row r="112" spans="1:6" ht="63.75">
      <c r="A112" s="93" t="s">
        <v>63</v>
      </c>
      <c r="B112" s="132">
        <v>4010051180</v>
      </c>
      <c r="C112" s="133">
        <v>100</v>
      </c>
      <c r="D112" s="121">
        <v>416.4</v>
      </c>
      <c r="E112" s="85"/>
      <c r="F112" s="84"/>
    </row>
    <row r="113" spans="1:6" ht="25.5">
      <c r="A113" s="93" t="s">
        <v>64</v>
      </c>
      <c r="B113" s="132">
        <v>4010051180</v>
      </c>
      <c r="C113" s="133">
        <v>120</v>
      </c>
      <c r="D113" s="121">
        <v>416.4</v>
      </c>
      <c r="E113" s="86"/>
      <c r="F113" s="84"/>
    </row>
    <row r="114" spans="1:6" ht="25.5">
      <c r="A114" s="93" t="s">
        <v>129</v>
      </c>
      <c r="B114" s="132">
        <v>4010051180</v>
      </c>
      <c r="C114" s="133">
        <v>200</v>
      </c>
      <c r="D114" s="121">
        <v>50</v>
      </c>
      <c r="E114" s="86"/>
      <c r="F114" s="84"/>
    </row>
    <row r="115" spans="1:6" ht="38.25">
      <c r="A115" s="93" t="s">
        <v>105</v>
      </c>
      <c r="B115" s="132">
        <v>4010051180</v>
      </c>
      <c r="C115" s="133">
        <v>240</v>
      </c>
      <c r="D115" s="121">
        <v>50</v>
      </c>
      <c r="E115" s="85"/>
      <c r="F115" s="111" t="s">
        <v>159</v>
      </c>
    </row>
    <row r="116" spans="1:6" ht="33" customHeight="1">
      <c r="A116" s="126" t="s">
        <v>96</v>
      </c>
      <c r="B116" s="130">
        <v>4060000000</v>
      </c>
      <c r="C116" s="130"/>
      <c r="D116" s="123">
        <f>D123+D126+D130+D141+D136+D133+D121+D117</f>
        <v>58697.899999999994</v>
      </c>
      <c r="E116" s="86"/>
      <c r="F116" s="111"/>
    </row>
    <row r="117" spans="1:6" ht="33" customHeight="1">
      <c r="A117" s="93" t="s">
        <v>201</v>
      </c>
      <c r="B117" s="134" t="s">
        <v>202</v>
      </c>
      <c r="C117" s="133"/>
      <c r="D117" s="121">
        <v>9344.8</v>
      </c>
      <c r="E117" s="86"/>
      <c r="F117" s="111"/>
    </row>
    <row r="118" spans="1:6" ht="33" customHeight="1">
      <c r="A118" s="93" t="s">
        <v>129</v>
      </c>
      <c r="B118" s="134" t="s">
        <v>202</v>
      </c>
      <c r="C118" s="133">
        <v>200</v>
      </c>
      <c r="D118" s="121">
        <v>9344.8</v>
      </c>
      <c r="E118" s="86"/>
      <c r="F118" s="111"/>
    </row>
    <row r="119" spans="1:6" ht="33" customHeight="1">
      <c r="A119" s="93" t="s">
        <v>105</v>
      </c>
      <c r="B119" s="134" t="s">
        <v>202</v>
      </c>
      <c r="C119" s="133">
        <v>240</v>
      </c>
      <c r="D119" s="121">
        <v>9344.8</v>
      </c>
      <c r="E119" s="86"/>
      <c r="F119" s="111"/>
    </row>
    <row r="120" spans="1:6" ht="33" customHeight="1">
      <c r="A120" s="93" t="s">
        <v>201</v>
      </c>
      <c r="B120" s="134" t="s">
        <v>203</v>
      </c>
      <c r="C120" s="133"/>
      <c r="D120" s="121">
        <v>1649.1</v>
      </c>
      <c r="E120" s="86"/>
      <c r="F120" s="111"/>
    </row>
    <row r="121" spans="1:6" ht="33" customHeight="1">
      <c r="A121" s="93" t="s">
        <v>129</v>
      </c>
      <c r="B121" s="134" t="s">
        <v>203</v>
      </c>
      <c r="C121" s="133">
        <v>200</v>
      </c>
      <c r="D121" s="121">
        <v>1649.1</v>
      </c>
      <c r="E121" s="86"/>
      <c r="F121" s="111"/>
    </row>
    <row r="122" spans="1:6" ht="33" customHeight="1">
      <c r="A122" s="93" t="s">
        <v>105</v>
      </c>
      <c r="B122" s="134" t="s">
        <v>203</v>
      </c>
      <c r="C122" s="133">
        <v>240</v>
      </c>
      <c r="D122" s="121">
        <v>1649.1</v>
      </c>
      <c r="E122" s="86"/>
      <c r="F122" s="111"/>
    </row>
    <row r="123" spans="1:6" ht="24" customHeight="1">
      <c r="A123" s="93" t="s">
        <v>92</v>
      </c>
      <c r="B123" s="133">
        <v>4060099990</v>
      </c>
      <c r="C123" s="130"/>
      <c r="D123" s="121">
        <f>D124</f>
        <v>625.8</v>
      </c>
      <c r="E123" s="86"/>
      <c r="F123" s="111"/>
    </row>
    <row r="124" spans="1:6" ht="25.5">
      <c r="A124" s="93" t="s">
        <v>129</v>
      </c>
      <c r="B124" s="133">
        <v>4060099990</v>
      </c>
      <c r="C124" s="133">
        <v>200</v>
      </c>
      <c r="D124" s="121">
        <f>D125</f>
        <v>625.8</v>
      </c>
      <c r="E124" s="85"/>
      <c r="F124" s="84"/>
    </row>
    <row r="125" spans="1:6" ht="38.25">
      <c r="A125" s="93" t="s">
        <v>105</v>
      </c>
      <c r="B125" s="133">
        <v>4060099990</v>
      </c>
      <c r="C125" s="133">
        <v>240</v>
      </c>
      <c r="D125" s="121">
        <v>625.8</v>
      </c>
      <c r="E125" s="85"/>
      <c r="F125" s="111" t="s">
        <v>126</v>
      </c>
    </row>
    <row r="126" spans="1:6" ht="12.75">
      <c r="A126" s="93" t="s">
        <v>168</v>
      </c>
      <c r="B126" s="133">
        <v>4060061100</v>
      </c>
      <c r="C126" s="133"/>
      <c r="D126" s="121">
        <f>D127</f>
        <v>4536</v>
      </c>
      <c r="E126" s="85"/>
      <c r="F126" s="84"/>
    </row>
    <row r="127" spans="1:6" ht="12.75">
      <c r="A127" s="106" t="s">
        <v>65</v>
      </c>
      <c r="B127" s="133">
        <v>4060061100</v>
      </c>
      <c r="C127" s="133">
        <v>800</v>
      </c>
      <c r="D127" s="121">
        <f>D128</f>
        <v>4536</v>
      </c>
      <c r="E127" s="85"/>
      <c r="F127" s="84"/>
    </row>
    <row r="128" spans="1:6" ht="52.5" customHeight="1">
      <c r="A128" s="120" t="s">
        <v>137</v>
      </c>
      <c r="B128" s="133">
        <v>4060061100</v>
      </c>
      <c r="C128" s="133">
        <v>810</v>
      </c>
      <c r="D128" s="121">
        <f>D129</f>
        <v>4536</v>
      </c>
      <c r="E128" s="85"/>
      <c r="F128" s="111" t="s">
        <v>116</v>
      </c>
    </row>
    <row r="129" spans="1:6" ht="51">
      <c r="A129" s="105" t="s">
        <v>138</v>
      </c>
      <c r="B129" s="133">
        <v>4060061100</v>
      </c>
      <c r="C129" s="133">
        <v>811</v>
      </c>
      <c r="D129" s="121">
        <v>4536</v>
      </c>
      <c r="E129" s="85"/>
      <c r="F129" s="84"/>
    </row>
    <row r="130" spans="1:6" ht="25.5">
      <c r="A130" s="93" t="s">
        <v>153</v>
      </c>
      <c r="B130" s="133">
        <v>4060089101</v>
      </c>
      <c r="C130" s="133"/>
      <c r="D130" s="121">
        <f>D131</f>
        <v>304</v>
      </c>
      <c r="E130" s="85"/>
      <c r="F130" s="84"/>
    </row>
    <row r="131" spans="1:6" ht="25.5">
      <c r="A131" s="93" t="s">
        <v>129</v>
      </c>
      <c r="B131" s="133">
        <v>4060089101</v>
      </c>
      <c r="C131" s="133">
        <v>200</v>
      </c>
      <c r="D131" s="121">
        <f>D132</f>
        <v>304</v>
      </c>
      <c r="E131" s="85"/>
      <c r="F131" s="84"/>
    </row>
    <row r="132" spans="1:6" ht="38.25">
      <c r="A132" s="93" t="s">
        <v>105</v>
      </c>
      <c r="B132" s="133">
        <v>4060089101</v>
      </c>
      <c r="C132" s="133">
        <v>240</v>
      </c>
      <c r="D132" s="121">
        <v>304</v>
      </c>
      <c r="E132" s="85"/>
      <c r="F132" s="111" t="s">
        <v>116</v>
      </c>
    </row>
    <row r="133" spans="1:6" ht="25.5">
      <c r="A133" s="93" t="s">
        <v>193</v>
      </c>
      <c r="B133" s="133">
        <v>4060089103</v>
      </c>
      <c r="C133" s="133"/>
      <c r="D133" s="121">
        <f>D134</f>
        <v>13715.6</v>
      </c>
      <c r="E133" s="85"/>
      <c r="F133" s="111"/>
    </row>
    <row r="134" spans="1:6" ht="51">
      <c r="A134" s="120" t="s">
        <v>137</v>
      </c>
      <c r="B134" s="133">
        <v>4060089103</v>
      </c>
      <c r="C134" s="133">
        <v>810</v>
      </c>
      <c r="D134" s="121">
        <f>D135</f>
        <v>13715.6</v>
      </c>
      <c r="E134" s="85"/>
      <c r="F134" s="111"/>
    </row>
    <row r="135" spans="1:6" ht="51">
      <c r="A135" s="105" t="s">
        <v>138</v>
      </c>
      <c r="B135" s="133">
        <v>4060089103</v>
      </c>
      <c r="C135" s="133">
        <v>811</v>
      </c>
      <c r="D135" s="121">
        <v>13715.6</v>
      </c>
      <c r="E135" s="85"/>
      <c r="F135" s="111"/>
    </row>
    <row r="136" spans="1:6" ht="38.25">
      <c r="A136" s="93" t="s">
        <v>162</v>
      </c>
      <c r="B136" s="132">
        <v>4060000000</v>
      </c>
      <c r="C136" s="133"/>
      <c r="D136" s="121">
        <f>D137</f>
        <v>1571.6</v>
      </c>
      <c r="E136" s="85"/>
      <c r="F136" s="111"/>
    </row>
    <row r="137" spans="1:6" ht="25.5">
      <c r="A137" s="93" t="s">
        <v>149</v>
      </c>
      <c r="B137" s="132">
        <v>4060089191</v>
      </c>
      <c r="C137" s="133"/>
      <c r="D137" s="121">
        <f>D138</f>
        <v>1571.6</v>
      </c>
      <c r="E137" s="85"/>
      <c r="F137" s="111"/>
    </row>
    <row r="138" spans="1:6" ht="12.75">
      <c r="A138" s="106" t="s">
        <v>65</v>
      </c>
      <c r="B138" s="132">
        <v>4060089191</v>
      </c>
      <c r="C138" s="133">
        <v>800</v>
      </c>
      <c r="D138" s="121">
        <f>D139</f>
        <v>1571.6</v>
      </c>
      <c r="E138" s="85"/>
      <c r="F138" s="111"/>
    </row>
    <row r="139" spans="1:6" ht="51">
      <c r="A139" s="120" t="s">
        <v>137</v>
      </c>
      <c r="B139" s="132">
        <v>4060089191</v>
      </c>
      <c r="C139" s="133">
        <v>810</v>
      </c>
      <c r="D139" s="121">
        <f>D140</f>
        <v>1571.6</v>
      </c>
      <c r="E139" s="85"/>
      <c r="F139" s="111"/>
    </row>
    <row r="140" spans="1:6" ht="51">
      <c r="A140" s="105" t="s">
        <v>138</v>
      </c>
      <c r="B140" s="132">
        <v>4060089191</v>
      </c>
      <c r="C140" s="133">
        <v>811</v>
      </c>
      <c r="D140" s="121">
        <v>1571.6</v>
      </c>
      <c r="E140" s="85"/>
      <c r="F140" s="111" t="s">
        <v>163</v>
      </c>
    </row>
    <row r="141" spans="1:6" ht="12.75">
      <c r="A141" s="93" t="s">
        <v>97</v>
      </c>
      <c r="B141" s="133">
        <v>4060099990</v>
      </c>
      <c r="C141" s="133"/>
      <c r="D141" s="121">
        <f>D142+D144</f>
        <v>26951</v>
      </c>
      <c r="E141" s="85"/>
      <c r="F141" s="84"/>
    </row>
    <row r="142" spans="1:6" ht="25.5">
      <c r="A142" s="93" t="s">
        <v>129</v>
      </c>
      <c r="B142" s="133">
        <v>4060099990</v>
      </c>
      <c r="C142" s="133">
        <v>200</v>
      </c>
      <c r="D142" s="121">
        <f>D143</f>
        <v>26950.8</v>
      </c>
      <c r="E142" s="85"/>
      <c r="F142" s="84"/>
    </row>
    <row r="143" spans="1:8" ht="30" customHeight="1">
      <c r="A143" s="93" t="s">
        <v>105</v>
      </c>
      <c r="B143" s="133">
        <v>4060099990</v>
      </c>
      <c r="C143" s="133">
        <v>240</v>
      </c>
      <c r="D143" s="121">
        <v>26950.8</v>
      </c>
      <c r="E143" s="85"/>
      <c r="F143" s="111" t="s">
        <v>117</v>
      </c>
      <c r="G143" s="160" t="s">
        <v>116</v>
      </c>
      <c r="H143">
        <v>-845.1</v>
      </c>
    </row>
    <row r="144" spans="1:7" ht="18.75" customHeight="1">
      <c r="A144" s="93" t="s">
        <v>65</v>
      </c>
      <c r="B144" s="133">
        <v>4060099990</v>
      </c>
      <c r="C144" s="133">
        <v>800</v>
      </c>
      <c r="D144" s="121">
        <v>0.2</v>
      </c>
      <c r="E144" s="153"/>
      <c r="F144" s="111"/>
      <c r="G144" s="160"/>
    </row>
    <row r="145" spans="1:7" ht="18" customHeight="1">
      <c r="A145" s="93" t="s">
        <v>66</v>
      </c>
      <c r="B145" s="133">
        <v>4060099990</v>
      </c>
      <c r="C145" s="133">
        <v>850</v>
      </c>
      <c r="D145" s="121">
        <v>0.2</v>
      </c>
      <c r="E145" s="153"/>
      <c r="F145" s="111"/>
      <c r="G145" s="160"/>
    </row>
    <row r="146" spans="1:6" ht="21.75" customHeight="1">
      <c r="A146" s="126" t="s">
        <v>98</v>
      </c>
      <c r="B146" s="130">
        <v>4070000000</v>
      </c>
      <c r="C146" s="130"/>
      <c r="D146" s="123">
        <f>D147+D150+D156+D153+D163+D167</f>
        <v>14502.6</v>
      </c>
      <c r="E146" s="153"/>
      <c r="F146" s="111"/>
    </row>
    <row r="147" spans="1:6" ht="37.5" customHeight="1">
      <c r="A147" s="103" t="s">
        <v>154</v>
      </c>
      <c r="B147" s="133">
        <v>4070082520</v>
      </c>
      <c r="C147" s="189"/>
      <c r="D147" s="121">
        <f>D148</f>
        <v>26.5</v>
      </c>
      <c r="E147" s="153"/>
      <c r="F147" s="111"/>
    </row>
    <row r="148" spans="1:6" ht="40.5" customHeight="1">
      <c r="A148" s="93" t="s">
        <v>135</v>
      </c>
      <c r="B148" s="133">
        <v>4070082520</v>
      </c>
      <c r="C148" s="134">
        <v>600</v>
      </c>
      <c r="D148" s="121">
        <f>D149</f>
        <v>26.5</v>
      </c>
      <c r="E148" s="153"/>
      <c r="F148" s="111"/>
    </row>
    <row r="149" spans="1:6" ht="54.75" customHeight="1">
      <c r="A149" s="93" t="s">
        <v>136</v>
      </c>
      <c r="B149" s="133">
        <v>4070082520</v>
      </c>
      <c r="C149" s="134">
        <v>611</v>
      </c>
      <c r="D149" s="121">
        <v>26.5</v>
      </c>
      <c r="E149" s="153"/>
      <c r="F149" s="111"/>
    </row>
    <row r="150" spans="1:6" ht="36" customHeight="1">
      <c r="A150" s="103" t="s">
        <v>154</v>
      </c>
      <c r="B150" s="134" t="s">
        <v>222</v>
      </c>
      <c r="C150" s="134"/>
      <c r="D150" s="121">
        <f>D151</f>
        <v>4.7</v>
      </c>
      <c r="E150" s="153"/>
      <c r="F150" s="111"/>
    </row>
    <row r="151" spans="1:6" ht="36" customHeight="1">
      <c r="A151" s="93" t="s">
        <v>135</v>
      </c>
      <c r="B151" s="134" t="s">
        <v>222</v>
      </c>
      <c r="C151" s="134">
        <v>600</v>
      </c>
      <c r="D151" s="121">
        <f>D152</f>
        <v>4.7</v>
      </c>
      <c r="E151" s="153"/>
      <c r="F151" s="111"/>
    </row>
    <row r="152" spans="1:6" ht="53.25" customHeight="1">
      <c r="A152" s="93" t="s">
        <v>136</v>
      </c>
      <c r="B152" s="134" t="s">
        <v>222</v>
      </c>
      <c r="C152" s="134">
        <v>611</v>
      </c>
      <c r="D152" s="121">
        <v>4.7</v>
      </c>
      <c r="E152" s="153"/>
      <c r="F152" s="111"/>
    </row>
    <row r="153" spans="1:6" ht="26.25" customHeight="1">
      <c r="A153" s="93" t="s">
        <v>99</v>
      </c>
      <c r="B153" s="133">
        <v>4070000590</v>
      </c>
      <c r="C153" s="133"/>
      <c r="D153" s="121">
        <f>D154</f>
        <v>13619.5</v>
      </c>
      <c r="E153" s="153"/>
      <c r="F153" s="111"/>
    </row>
    <row r="154" spans="1:6" ht="35.25" customHeight="1">
      <c r="A154" s="93" t="s">
        <v>135</v>
      </c>
      <c r="B154" s="133">
        <v>4070000590</v>
      </c>
      <c r="C154" s="133">
        <v>600</v>
      </c>
      <c r="D154" s="121">
        <f>D155</f>
        <v>13619.5</v>
      </c>
      <c r="E154" s="153"/>
      <c r="F154" s="111"/>
    </row>
    <row r="155" spans="1:6" ht="52.5" customHeight="1">
      <c r="A155" s="93" t="s">
        <v>136</v>
      </c>
      <c r="B155" s="133">
        <v>4070000590</v>
      </c>
      <c r="C155" s="133">
        <v>611</v>
      </c>
      <c r="D155" s="121">
        <v>13619.5</v>
      </c>
      <c r="E155" s="153"/>
      <c r="F155" s="111"/>
    </row>
    <row r="156" spans="1:6" ht="21.75" customHeight="1">
      <c r="A156" s="93" t="s">
        <v>100</v>
      </c>
      <c r="B156" s="133">
        <v>4070020700</v>
      </c>
      <c r="C156" s="133"/>
      <c r="D156" s="121">
        <f>D157+D161+D159</f>
        <v>203.5</v>
      </c>
      <c r="E156" s="153"/>
      <c r="F156" s="111"/>
    </row>
    <row r="157" spans="1:6" ht="31.5" customHeight="1">
      <c r="A157" s="93" t="s">
        <v>129</v>
      </c>
      <c r="B157" s="133">
        <v>4070020700</v>
      </c>
      <c r="C157" s="133">
        <v>200</v>
      </c>
      <c r="D157" s="121">
        <f>D158</f>
        <v>48.5</v>
      </c>
      <c r="E157" s="153"/>
      <c r="F157" s="111"/>
    </row>
    <row r="158" spans="1:6" ht="35.25" customHeight="1">
      <c r="A158" s="93" t="s">
        <v>105</v>
      </c>
      <c r="B158" s="133">
        <v>4070020700</v>
      </c>
      <c r="C158" s="133">
        <v>240</v>
      </c>
      <c r="D158" s="121">
        <v>48.5</v>
      </c>
      <c r="E158" s="153"/>
      <c r="F158" s="111"/>
    </row>
    <row r="159" spans="1:6" ht="21.75" customHeight="1">
      <c r="A159" s="93" t="s">
        <v>188</v>
      </c>
      <c r="B159" s="133">
        <v>4070020700</v>
      </c>
      <c r="C159" s="133">
        <v>300</v>
      </c>
      <c r="D159" s="121">
        <v>135</v>
      </c>
      <c r="E159" s="153"/>
      <c r="F159" s="111"/>
    </row>
    <row r="160" spans="1:6" ht="21.75" customHeight="1">
      <c r="A160" s="93" t="s">
        <v>189</v>
      </c>
      <c r="B160" s="133">
        <v>4070020700</v>
      </c>
      <c r="C160" s="133">
        <v>360</v>
      </c>
      <c r="D160" s="121">
        <v>135</v>
      </c>
      <c r="E160" s="153"/>
      <c r="F160" s="111"/>
    </row>
    <row r="161" spans="1:6" ht="44.25" customHeight="1">
      <c r="A161" s="93" t="s">
        <v>135</v>
      </c>
      <c r="B161" s="133">
        <v>4070020700</v>
      </c>
      <c r="C161" s="133">
        <v>600</v>
      </c>
      <c r="D161" s="121">
        <v>20</v>
      </c>
      <c r="E161" s="153"/>
      <c r="F161" s="111"/>
    </row>
    <row r="162" spans="1:6" ht="34.5" customHeight="1">
      <c r="A162" s="93" t="s">
        <v>224</v>
      </c>
      <c r="B162" s="133">
        <v>4070020700</v>
      </c>
      <c r="C162" s="133">
        <v>633</v>
      </c>
      <c r="D162" s="121">
        <v>20</v>
      </c>
      <c r="E162" s="153"/>
      <c r="F162" s="111"/>
    </row>
    <row r="163" spans="1:6" ht="53.25" customHeight="1">
      <c r="A163" s="93" t="s">
        <v>194</v>
      </c>
      <c r="B163" s="133">
        <v>4070089212</v>
      </c>
      <c r="C163" s="133"/>
      <c r="D163" s="121">
        <v>10</v>
      </c>
      <c r="E163" s="153"/>
      <c r="F163" s="111"/>
    </row>
    <row r="164" spans="1:6" ht="36.75" customHeight="1">
      <c r="A164" s="93" t="s">
        <v>135</v>
      </c>
      <c r="B164" s="133">
        <v>4070089212</v>
      </c>
      <c r="C164" s="133">
        <v>600</v>
      </c>
      <c r="D164" s="121">
        <v>10</v>
      </c>
      <c r="E164" s="153"/>
      <c r="F164" s="111"/>
    </row>
    <row r="165" spans="1:6" ht="21.75" customHeight="1">
      <c r="A165" s="93" t="s">
        <v>223</v>
      </c>
      <c r="B165" s="133">
        <v>4070089212</v>
      </c>
      <c r="C165" s="133">
        <v>612</v>
      </c>
      <c r="D165" s="121">
        <v>10</v>
      </c>
      <c r="E165" s="153"/>
      <c r="F165" s="111"/>
    </row>
    <row r="166" spans="1:6" ht="21.75" customHeight="1">
      <c r="A166" s="93" t="s">
        <v>187</v>
      </c>
      <c r="B166" s="133"/>
      <c r="C166" s="133"/>
      <c r="D166" s="121">
        <f>D167</f>
        <v>638.4000000000001</v>
      </c>
      <c r="E166" s="153"/>
      <c r="F166" s="111"/>
    </row>
    <row r="167" spans="1:6" ht="21.75" customHeight="1">
      <c r="A167" s="93" t="s">
        <v>98</v>
      </c>
      <c r="B167" s="133">
        <v>4070000000</v>
      </c>
      <c r="C167" s="133"/>
      <c r="D167" s="121">
        <f>D170+D168</f>
        <v>638.4000000000001</v>
      </c>
      <c r="E167" s="153"/>
      <c r="F167" s="111"/>
    </row>
    <row r="168" spans="1:6" ht="40.5" customHeight="1">
      <c r="A168" s="93" t="s">
        <v>135</v>
      </c>
      <c r="B168" s="133">
        <v>4070020700</v>
      </c>
      <c r="C168" s="133">
        <v>600</v>
      </c>
      <c r="D168" s="121">
        <v>20</v>
      </c>
      <c r="E168" s="153"/>
      <c r="F168" s="111"/>
    </row>
    <row r="169" spans="1:6" ht="33" customHeight="1">
      <c r="A169" s="93" t="s">
        <v>224</v>
      </c>
      <c r="B169" s="133">
        <v>4070020700</v>
      </c>
      <c r="C169" s="133">
        <v>633</v>
      </c>
      <c r="D169" s="121">
        <v>20</v>
      </c>
      <c r="E169" s="153"/>
      <c r="F169" s="111"/>
    </row>
    <row r="170" spans="1:6" ht="37.5" customHeight="1">
      <c r="A170" s="93" t="s">
        <v>221</v>
      </c>
      <c r="B170" s="133">
        <v>4070089031</v>
      </c>
      <c r="C170" s="133"/>
      <c r="D170" s="121">
        <f>D175+D173+D171</f>
        <v>618.4000000000001</v>
      </c>
      <c r="E170" s="153"/>
      <c r="F170" s="111"/>
    </row>
    <row r="171" spans="1:6" ht="27.75" customHeight="1">
      <c r="A171" s="93" t="s">
        <v>129</v>
      </c>
      <c r="B171" s="133">
        <v>4070089031</v>
      </c>
      <c r="C171" s="133">
        <v>200</v>
      </c>
      <c r="D171" s="121">
        <f>D172</f>
        <v>4</v>
      </c>
      <c r="E171" s="153"/>
      <c r="F171" s="111"/>
    </row>
    <row r="172" spans="1:6" ht="21.75" customHeight="1">
      <c r="A172" s="93" t="s">
        <v>105</v>
      </c>
      <c r="B172" s="133">
        <v>4070089031</v>
      </c>
      <c r="C172" s="133">
        <v>240</v>
      </c>
      <c r="D172" s="121">
        <v>4</v>
      </c>
      <c r="E172" s="153"/>
      <c r="F172" s="111"/>
    </row>
    <row r="173" spans="1:6" ht="21.75" customHeight="1">
      <c r="A173" s="93" t="s">
        <v>188</v>
      </c>
      <c r="B173" s="133">
        <v>4070089031</v>
      </c>
      <c r="C173" s="133">
        <v>300</v>
      </c>
      <c r="D173" s="121">
        <f>D174</f>
        <v>31.2</v>
      </c>
      <c r="E173" s="153"/>
      <c r="F173" s="111"/>
    </row>
    <row r="174" spans="1:6" ht="19.5" customHeight="1">
      <c r="A174" s="93" t="s">
        <v>189</v>
      </c>
      <c r="B174" s="133">
        <v>4070089031</v>
      </c>
      <c r="C174" s="133">
        <v>360</v>
      </c>
      <c r="D174" s="121">
        <v>31.2</v>
      </c>
      <c r="E174" s="153"/>
      <c r="F174" s="111"/>
    </row>
    <row r="175" spans="1:6" ht="42" customHeight="1">
      <c r="A175" s="93" t="s">
        <v>135</v>
      </c>
      <c r="B175" s="133">
        <v>4070089031</v>
      </c>
      <c r="C175" s="133">
        <v>600</v>
      </c>
      <c r="D175" s="121">
        <f>D176</f>
        <v>583.2</v>
      </c>
      <c r="E175" s="153"/>
      <c r="F175" s="111"/>
    </row>
    <row r="176" spans="1:6" ht="33" customHeight="1">
      <c r="A176" s="93" t="s">
        <v>224</v>
      </c>
      <c r="B176" s="133">
        <v>4070089031</v>
      </c>
      <c r="C176" s="133">
        <v>633</v>
      </c>
      <c r="D176" s="121">
        <v>583.2</v>
      </c>
      <c r="E176" s="153"/>
      <c r="F176" s="111"/>
    </row>
    <row r="177" spans="1:4" ht="43.5" customHeight="1">
      <c r="A177" s="190" t="s">
        <v>161</v>
      </c>
      <c r="B177" s="129">
        <v>4080000000</v>
      </c>
      <c r="C177" s="130"/>
      <c r="D177" s="123">
        <f>D178</f>
        <v>134</v>
      </c>
    </row>
    <row r="178" spans="1:4" ht="12.75">
      <c r="A178" s="102" t="s">
        <v>106</v>
      </c>
      <c r="B178" s="132">
        <v>4080020210</v>
      </c>
      <c r="C178" s="133"/>
      <c r="D178" s="121">
        <f>D179</f>
        <v>134</v>
      </c>
    </row>
    <row r="179" spans="1:4" ht="12.75">
      <c r="A179" s="93" t="s">
        <v>65</v>
      </c>
      <c r="B179" s="132">
        <v>4080020210</v>
      </c>
      <c r="C179" s="133">
        <v>800</v>
      </c>
      <c r="D179" s="121">
        <f>D180</f>
        <v>134</v>
      </c>
    </row>
    <row r="180" spans="1:4" ht="12.75">
      <c r="A180" s="93" t="s">
        <v>67</v>
      </c>
      <c r="B180" s="132">
        <v>4080020210</v>
      </c>
      <c r="C180" s="133">
        <v>870</v>
      </c>
      <c r="D180" s="121">
        <v>134</v>
      </c>
    </row>
    <row r="181" spans="1:4" ht="12.75">
      <c r="A181" s="126" t="s">
        <v>130</v>
      </c>
      <c r="B181" s="130">
        <v>4100000000</v>
      </c>
      <c r="C181" s="130"/>
      <c r="D181" s="123">
        <f>D183</f>
        <v>122</v>
      </c>
    </row>
    <row r="182" spans="1:4" ht="36" customHeight="1">
      <c r="A182" s="93" t="s">
        <v>131</v>
      </c>
      <c r="B182" s="133">
        <v>4100020800</v>
      </c>
      <c r="C182" s="133"/>
      <c r="D182" s="121">
        <f>D183</f>
        <v>122</v>
      </c>
    </row>
    <row r="183" spans="1:4" ht="27.75" customHeight="1">
      <c r="A183" s="93" t="s">
        <v>129</v>
      </c>
      <c r="B183" s="133">
        <v>4100020800</v>
      </c>
      <c r="C183" s="133">
        <v>200</v>
      </c>
      <c r="D183" s="121">
        <f>D184</f>
        <v>122</v>
      </c>
    </row>
    <row r="184" spans="1:4" ht="33" customHeight="1">
      <c r="A184" s="93" t="s">
        <v>105</v>
      </c>
      <c r="B184" s="133">
        <v>4100020800</v>
      </c>
      <c r="C184" s="133">
        <v>240</v>
      </c>
      <c r="D184" s="121">
        <v>122</v>
      </c>
    </row>
    <row r="185" spans="1:4" ht="12.75">
      <c r="A185" s="126" t="s">
        <v>76</v>
      </c>
      <c r="B185" s="80"/>
      <c r="C185" s="80"/>
      <c r="D185" s="124">
        <f>D15+D44</f>
        <v>144342.4</v>
      </c>
    </row>
  </sheetData>
  <sheetProtection/>
  <mergeCells count="13">
    <mergeCell ref="A13:D13"/>
    <mergeCell ref="A9:D9"/>
    <mergeCell ref="A12:D12"/>
    <mergeCell ref="A11:D11"/>
    <mergeCell ref="A10:D10"/>
    <mergeCell ref="B5:D5"/>
    <mergeCell ref="A6:D6"/>
    <mergeCell ref="A7:D7"/>
    <mergeCell ref="A8:D8"/>
    <mergeCell ref="B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O244"/>
  <sheetViews>
    <sheetView tabSelected="1" view="pageBreakPreview" zoomScaleSheetLayoutView="100" zoomScalePageLayoutView="0" workbookViewId="0" topLeftCell="A1">
      <selection activeCell="Q30" sqref="Q30"/>
    </sheetView>
  </sheetViews>
  <sheetFormatPr defaultColWidth="8.00390625" defaultRowHeight="12.75"/>
  <cols>
    <col min="1" max="1" width="39.375" style="25" customWidth="1"/>
    <col min="2" max="2" width="4.875" style="25" customWidth="1"/>
    <col min="3" max="3" width="4.375" style="25" customWidth="1"/>
    <col min="4" max="4" width="4.125" style="25" customWidth="1"/>
    <col min="5" max="5" width="11.00390625" style="25" customWidth="1"/>
    <col min="6" max="6" width="4.375" style="25" customWidth="1"/>
    <col min="7" max="7" width="8.375" style="25" hidden="1" customWidth="1"/>
    <col min="8" max="8" width="11.75390625" style="37" customWidth="1"/>
    <col min="9" max="9" width="11.875" style="25" customWidth="1"/>
    <col min="10" max="10" width="10.875" style="25" customWidth="1"/>
    <col min="11" max="16384" width="8.00390625" style="25" customWidth="1"/>
  </cols>
  <sheetData>
    <row r="5" spans="6:12" ht="12.75">
      <c r="F5" s="58"/>
      <c r="G5" s="58"/>
      <c r="H5" s="59"/>
      <c r="I5" s="177" t="s">
        <v>219</v>
      </c>
      <c r="J5" s="177"/>
      <c r="K5" s="62"/>
      <c r="L5" s="58"/>
    </row>
    <row r="6" spans="1:12" ht="11.25" customHeight="1">
      <c r="A6" s="24"/>
      <c r="B6" s="24"/>
      <c r="C6" s="178" t="s">
        <v>56</v>
      </c>
      <c r="D6" s="178"/>
      <c r="E6" s="178"/>
      <c r="F6" s="178"/>
      <c r="G6" s="178"/>
      <c r="H6" s="178"/>
      <c r="I6" s="178"/>
      <c r="J6" s="178"/>
      <c r="K6" s="62"/>
      <c r="L6" s="58"/>
    </row>
    <row r="7" spans="1:12" ht="12.75">
      <c r="A7" s="24"/>
      <c r="B7" s="24"/>
      <c r="C7" s="24"/>
      <c r="E7" s="178" t="s">
        <v>69</v>
      </c>
      <c r="F7" s="178"/>
      <c r="G7" s="178"/>
      <c r="H7" s="178"/>
      <c r="I7" s="178"/>
      <c r="J7" s="178"/>
      <c r="K7" s="62"/>
      <c r="L7" s="58"/>
    </row>
    <row r="8" spans="1:15" ht="12.75" customHeight="1">
      <c r="A8" s="57"/>
      <c r="B8" s="60"/>
      <c r="C8" s="60"/>
      <c r="D8" s="60"/>
      <c r="E8" s="60"/>
      <c r="F8" s="179" t="s">
        <v>197</v>
      </c>
      <c r="G8" s="179"/>
      <c r="H8" s="179"/>
      <c r="I8" s="179"/>
      <c r="J8" s="179"/>
      <c r="K8" s="63"/>
      <c r="L8" s="60"/>
      <c r="M8" s="60"/>
      <c r="N8" s="60"/>
      <c r="O8" s="60"/>
    </row>
    <row r="9" spans="1:10" ht="16.5" customHeight="1">
      <c r="A9" s="24"/>
      <c r="B9" s="24"/>
      <c r="F9" s="58"/>
      <c r="G9" s="58"/>
      <c r="H9" s="59"/>
      <c r="I9" s="177" t="s">
        <v>111</v>
      </c>
      <c r="J9" s="177"/>
    </row>
    <row r="10" spans="1:10" ht="16.5" customHeight="1">
      <c r="A10" s="24"/>
      <c r="B10" s="24"/>
      <c r="C10" s="178" t="s">
        <v>56</v>
      </c>
      <c r="D10" s="178"/>
      <c r="E10" s="178"/>
      <c r="F10" s="178"/>
      <c r="G10" s="178"/>
      <c r="H10" s="178"/>
      <c r="I10" s="178"/>
      <c r="J10" s="178"/>
    </row>
    <row r="11" spans="1:10" ht="16.5" customHeight="1">
      <c r="A11" s="24"/>
      <c r="B11" s="24"/>
      <c r="C11" s="24"/>
      <c r="E11" s="178" t="s">
        <v>69</v>
      </c>
      <c r="F11" s="178"/>
      <c r="G11" s="178"/>
      <c r="H11" s="178"/>
      <c r="I11" s="178"/>
      <c r="J11" s="178"/>
    </row>
    <row r="12" spans="1:10" ht="16.5" customHeight="1">
      <c r="A12" s="24"/>
      <c r="B12" s="24"/>
      <c r="C12" s="60"/>
      <c r="D12" s="60"/>
      <c r="E12" s="60"/>
      <c r="F12" s="179" t="s">
        <v>173</v>
      </c>
      <c r="G12" s="179"/>
      <c r="H12" s="179"/>
      <c r="I12" s="179"/>
      <c r="J12" s="179"/>
    </row>
    <row r="13" spans="1:10" s="26" customFormat="1" ht="15.75" customHeight="1">
      <c r="A13" s="176" t="s">
        <v>90</v>
      </c>
      <c r="B13" s="176"/>
      <c r="C13" s="176"/>
      <c r="D13" s="176"/>
      <c r="E13" s="176"/>
      <c r="F13" s="176"/>
      <c r="G13" s="176"/>
      <c r="H13" s="176"/>
      <c r="I13" s="176"/>
      <c r="J13" s="73"/>
    </row>
    <row r="14" spans="1:10" s="26" customFormat="1" ht="0.75" customHeight="1">
      <c r="A14" s="176"/>
      <c r="B14" s="176"/>
      <c r="C14" s="176"/>
      <c r="D14" s="176"/>
      <c r="E14" s="176"/>
      <c r="F14" s="176"/>
      <c r="G14" s="176"/>
      <c r="H14" s="176"/>
      <c r="I14" s="176"/>
      <c r="J14" s="73"/>
    </row>
    <row r="15" spans="1:10" s="26" customFormat="1" ht="15.75">
      <c r="A15" s="176" t="s">
        <v>160</v>
      </c>
      <c r="B15" s="176"/>
      <c r="C15" s="176"/>
      <c r="D15" s="176"/>
      <c r="E15" s="176"/>
      <c r="F15" s="176"/>
      <c r="G15" s="176"/>
      <c r="H15" s="176"/>
      <c r="I15" s="176"/>
      <c r="J15" s="73"/>
    </row>
    <row r="16" spans="1:8" ht="0.75" customHeight="1">
      <c r="A16" s="27"/>
      <c r="B16" s="27"/>
      <c r="C16" s="27"/>
      <c r="D16" s="27"/>
      <c r="E16" s="27"/>
      <c r="F16" s="27"/>
      <c r="G16" s="27"/>
      <c r="H16" s="28"/>
    </row>
    <row r="17" spans="1:10" ht="110.25" customHeight="1">
      <c r="A17" s="29" t="s">
        <v>0</v>
      </c>
      <c r="B17" s="29" t="s">
        <v>38</v>
      </c>
      <c r="C17" s="29" t="s">
        <v>1</v>
      </c>
      <c r="D17" s="29" t="s">
        <v>2</v>
      </c>
      <c r="E17" s="98" t="s">
        <v>39</v>
      </c>
      <c r="F17" s="29" t="s">
        <v>62</v>
      </c>
      <c r="G17" s="81" t="s">
        <v>53</v>
      </c>
      <c r="H17" s="81" t="s">
        <v>54</v>
      </c>
      <c r="I17" s="107" t="s">
        <v>112</v>
      </c>
      <c r="J17" s="107" t="s">
        <v>113</v>
      </c>
    </row>
    <row r="18" spans="1:10" ht="12" customHeight="1">
      <c r="A18" s="29">
        <v>1</v>
      </c>
      <c r="B18" s="29">
        <v>2</v>
      </c>
      <c r="C18" s="29">
        <v>3</v>
      </c>
      <c r="D18" s="29">
        <v>4</v>
      </c>
      <c r="E18" s="98">
        <v>5</v>
      </c>
      <c r="F18" s="29">
        <v>6</v>
      </c>
      <c r="G18" s="29">
        <v>7</v>
      </c>
      <c r="H18" s="29">
        <v>7</v>
      </c>
      <c r="I18" s="29">
        <v>8</v>
      </c>
      <c r="J18" s="87">
        <v>9</v>
      </c>
    </row>
    <row r="19" spans="1:10" s="30" customFormat="1" ht="12.75" hidden="1">
      <c r="A19" s="94" t="s">
        <v>47</v>
      </c>
      <c r="B19" s="38">
        <v>10</v>
      </c>
      <c r="C19" s="38"/>
      <c r="D19" s="38"/>
      <c r="E19" s="99"/>
      <c r="F19" s="38"/>
      <c r="G19" s="38"/>
      <c r="H19" s="41">
        <f>H20</f>
        <v>0</v>
      </c>
      <c r="I19" s="39"/>
      <c r="J19" s="88"/>
    </row>
    <row r="20" spans="1:10" ht="12.75" hidden="1">
      <c r="A20" s="31" t="s">
        <v>5</v>
      </c>
      <c r="B20" s="32">
        <v>10</v>
      </c>
      <c r="C20" s="33">
        <v>1</v>
      </c>
      <c r="D20" s="32"/>
      <c r="E20" s="100"/>
      <c r="F20" s="32"/>
      <c r="G20" s="32"/>
      <c r="H20" s="40">
        <f>H21</f>
        <v>0</v>
      </c>
      <c r="I20" s="35"/>
      <c r="J20" s="35"/>
    </row>
    <row r="21" spans="1:10" ht="51" hidden="1">
      <c r="A21" s="31" t="s">
        <v>7</v>
      </c>
      <c r="B21" s="32">
        <v>10</v>
      </c>
      <c r="C21" s="33">
        <v>1</v>
      </c>
      <c r="D21" s="36">
        <v>3</v>
      </c>
      <c r="E21" s="100"/>
      <c r="F21" s="32"/>
      <c r="G21" s="32"/>
      <c r="H21" s="40">
        <f>H22</f>
        <v>0</v>
      </c>
      <c r="I21" s="35"/>
      <c r="J21" s="35"/>
    </row>
    <row r="22" spans="1:10" ht="66" customHeight="1" hidden="1">
      <c r="A22" s="31" t="s">
        <v>40</v>
      </c>
      <c r="B22" s="32">
        <v>10</v>
      </c>
      <c r="C22" s="33">
        <v>1</v>
      </c>
      <c r="D22" s="36">
        <v>3</v>
      </c>
      <c r="E22" s="101">
        <v>20000</v>
      </c>
      <c r="F22" s="32"/>
      <c r="G22" s="32"/>
      <c r="H22" s="40">
        <f>H23</f>
        <v>0</v>
      </c>
      <c r="I22" s="35"/>
      <c r="J22" s="35"/>
    </row>
    <row r="23" spans="1:10" ht="12.75" hidden="1">
      <c r="A23" s="31" t="s">
        <v>41</v>
      </c>
      <c r="B23" s="32">
        <v>10</v>
      </c>
      <c r="C23" s="33">
        <v>1</v>
      </c>
      <c r="D23" s="36">
        <v>3</v>
      </c>
      <c r="E23" s="101">
        <v>20400</v>
      </c>
      <c r="F23" s="32"/>
      <c r="G23" s="32"/>
      <c r="H23" s="40">
        <f>H24</f>
        <v>0</v>
      </c>
      <c r="I23" s="35"/>
      <c r="J23" s="35"/>
    </row>
    <row r="24" spans="1:10" ht="27" customHeight="1" hidden="1">
      <c r="A24" s="31" t="s">
        <v>48</v>
      </c>
      <c r="B24" s="32">
        <v>10</v>
      </c>
      <c r="C24" s="33">
        <v>1</v>
      </c>
      <c r="D24" s="36">
        <v>3</v>
      </c>
      <c r="E24" s="101">
        <v>20400</v>
      </c>
      <c r="F24" s="32">
        <v>500</v>
      </c>
      <c r="G24" s="32"/>
      <c r="H24" s="40"/>
      <c r="I24" s="35"/>
      <c r="J24" s="35"/>
    </row>
    <row r="25" spans="1:10" ht="12.75">
      <c r="A25" s="126" t="s">
        <v>5</v>
      </c>
      <c r="B25" s="54">
        <v>650</v>
      </c>
      <c r="C25" s="127">
        <v>1</v>
      </c>
      <c r="D25" s="128"/>
      <c r="E25" s="129"/>
      <c r="F25" s="130"/>
      <c r="G25" s="123">
        <f>G26+G35+G45+G51</f>
        <v>28777.1</v>
      </c>
      <c r="H25" s="123">
        <f>H26+H35+H45+H51</f>
        <v>36747.299999999996</v>
      </c>
      <c r="I25" s="47"/>
      <c r="J25" s="46"/>
    </row>
    <row r="26" spans="1:10" ht="40.5" customHeight="1">
      <c r="A26" s="93" t="s">
        <v>6</v>
      </c>
      <c r="B26" s="54">
        <v>650</v>
      </c>
      <c r="C26" s="127">
        <v>1</v>
      </c>
      <c r="D26" s="128">
        <v>2</v>
      </c>
      <c r="E26" s="129"/>
      <c r="F26" s="130"/>
      <c r="G26" s="123">
        <f>G27</f>
        <v>6686.6</v>
      </c>
      <c r="H26" s="123">
        <f>H27</f>
        <v>7747.6</v>
      </c>
      <c r="I26" s="34"/>
      <c r="J26" s="34"/>
    </row>
    <row r="27" spans="1:10" ht="20.25" customHeight="1">
      <c r="A27" s="102" t="s">
        <v>85</v>
      </c>
      <c r="B27" s="48">
        <v>650</v>
      </c>
      <c r="C27" s="119">
        <v>1</v>
      </c>
      <c r="D27" s="131">
        <v>2</v>
      </c>
      <c r="E27" s="132">
        <v>4000000000</v>
      </c>
      <c r="F27" s="133"/>
      <c r="G27" s="121">
        <f>G28</f>
        <v>6686.6</v>
      </c>
      <c r="H27" s="121">
        <f>H28</f>
        <v>7747.6</v>
      </c>
      <c r="I27" s="56"/>
      <c r="J27" s="43"/>
    </row>
    <row r="28" spans="1:10" ht="41.25" customHeight="1">
      <c r="A28" s="102" t="s">
        <v>84</v>
      </c>
      <c r="B28" s="48">
        <v>650</v>
      </c>
      <c r="C28" s="119">
        <v>1</v>
      </c>
      <c r="D28" s="131">
        <v>2</v>
      </c>
      <c r="E28" s="132">
        <v>4010000000</v>
      </c>
      <c r="F28" s="133"/>
      <c r="G28" s="121">
        <f>G29+G32</f>
        <v>6686.6</v>
      </c>
      <c r="H28" s="121">
        <f>H29+H32</f>
        <v>7747.6</v>
      </c>
      <c r="I28" s="34"/>
      <c r="J28" s="43"/>
    </row>
    <row r="29" spans="1:10" ht="21" customHeight="1">
      <c r="A29" s="93" t="s">
        <v>93</v>
      </c>
      <c r="B29" s="48">
        <v>650</v>
      </c>
      <c r="C29" s="119">
        <v>1</v>
      </c>
      <c r="D29" s="131">
        <v>2</v>
      </c>
      <c r="E29" s="132">
        <v>4010002030</v>
      </c>
      <c r="F29" s="133"/>
      <c r="G29" s="121">
        <f>G30</f>
        <v>2203</v>
      </c>
      <c r="H29" s="121">
        <f>H30</f>
        <v>2217.8</v>
      </c>
      <c r="I29" s="34"/>
      <c r="J29" s="43"/>
    </row>
    <row r="30" spans="1:10" ht="63.75" customHeight="1">
      <c r="A30" s="93" t="s">
        <v>63</v>
      </c>
      <c r="B30" s="48">
        <v>650</v>
      </c>
      <c r="C30" s="119">
        <v>1</v>
      </c>
      <c r="D30" s="131">
        <v>2</v>
      </c>
      <c r="E30" s="132">
        <v>4010002030</v>
      </c>
      <c r="F30" s="133">
        <v>100</v>
      </c>
      <c r="G30" s="121">
        <f>G31</f>
        <v>2203</v>
      </c>
      <c r="H30" s="121">
        <f>H31</f>
        <v>2217.8</v>
      </c>
      <c r="I30" s="34"/>
      <c r="J30" s="43"/>
    </row>
    <row r="31" spans="1:10" ht="29.25" customHeight="1">
      <c r="A31" s="93" t="s">
        <v>64</v>
      </c>
      <c r="B31" s="48">
        <v>650</v>
      </c>
      <c r="C31" s="119">
        <v>1</v>
      </c>
      <c r="D31" s="131">
        <v>2</v>
      </c>
      <c r="E31" s="132">
        <v>4010002030</v>
      </c>
      <c r="F31" s="133">
        <v>120</v>
      </c>
      <c r="G31" s="121">
        <v>2203</v>
      </c>
      <c r="H31" s="121">
        <v>2217.8</v>
      </c>
      <c r="I31" s="34"/>
      <c r="J31" s="43"/>
    </row>
    <row r="32" spans="1:10" ht="26.25" customHeight="1">
      <c r="A32" s="102" t="s">
        <v>94</v>
      </c>
      <c r="B32" s="48">
        <v>650</v>
      </c>
      <c r="C32" s="119">
        <v>1</v>
      </c>
      <c r="D32" s="131">
        <v>2</v>
      </c>
      <c r="E32" s="132">
        <v>4010002060</v>
      </c>
      <c r="F32" s="133"/>
      <c r="G32" s="121">
        <f>G33</f>
        <v>4483.6</v>
      </c>
      <c r="H32" s="121">
        <f>H33</f>
        <v>5529.8</v>
      </c>
      <c r="I32" s="34"/>
      <c r="J32" s="43"/>
    </row>
    <row r="33" spans="1:10" ht="24.75" customHeight="1">
      <c r="A33" s="93" t="s">
        <v>63</v>
      </c>
      <c r="B33" s="48">
        <v>650</v>
      </c>
      <c r="C33" s="119">
        <v>1</v>
      </c>
      <c r="D33" s="131">
        <v>2</v>
      </c>
      <c r="E33" s="132">
        <v>4010002060</v>
      </c>
      <c r="F33" s="133">
        <v>100</v>
      </c>
      <c r="G33" s="121">
        <f>G34</f>
        <v>4483.6</v>
      </c>
      <c r="H33" s="121">
        <f>H34</f>
        <v>5529.8</v>
      </c>
      <c r="I33" s="34"/>
      <c r="J33" s="43"/>
    </row>
    <row r="34" spans="1:10" ht="26.25" customHeight="1">
      <c r="A34" s="93" t="s">
        <v>64</v>
      </c>
      <c r="B34" s="48">
        <v>650</v>
      </c>
      <c r="C34" s="119">
        <v>1</v>
      </c>
      <c r="D34" s="131">
        <v>2</v>
      </c>
      <c r="E34" s="132">
        <v>4010002060</v>
      </c>
      <c r="F34" s="133">
        <v>120</v>
      </c>
      <c r="G34" s="121">
        <v>4483.6</v>
      </c>
      <c r="H34" s="121">
        <v>5529.8</v>
      </c>
      <c r="I34" s="34"/>
      <c r="J34" s="43"/>
    </row>
    <row r="35" spans="1:10" ht="36.75" customHeight="1">
      <c r="A35" s="93" t="s">
        <v>8</v>
      </c>
      <c r="B35" s="54">
        <v>650</v>
      </c>
      <c r="C35" s="127">
        <v>1</v>
      </c>
      <c r="D35" s="128">
        <v>4</v>
      </c>
      <c r="E35" s="130"/>
      <c r="F35" s="130"/>
      <c r="G35" s="123">
        <f aca="true" t="shared" si="0" ref="G35:H37">G36</f>
        <v>19458.6</v>
      </c>
      <c r="H35" s="123">
        <f t="shared" si="0"/>
        <v>25425.5</v>
      </c>
      <c r="I35" s="34"/>
      <c r="J35" s="43"/>
    </row>
    <row r="36" spans="1:10" ht="20.25" customHeight="1">
      <c r="A36" s="102" t="s">
        <v>85</v>
      </c>
      <c r="B36" s="48">
        <v>650</v>
      </c>
      <c r="C36" s="119">
        <v>1</v>
      </c>
      <c r="D36" s="131">
        <v>4</v>
      </c>
      <c r="E36" s="133">
        <v>4000000000</v>
      </c>
      <c r="F36" s="133"/>
      <c r="G36" s="121">
        <f t="shared" si="0"/>
        <v>19458.6</v>
      </c>
      <c r="H36" s="121">
        <f t="shared" si="0"/>
        <v>25425.5</v>
      </c>
      <c r="I36" s="34"/>
      <c r="J36" s="43"/>
    </row>
    <row r="37" spans="1:10" ht="38.25" customHeight="1">
      <c r="A37" s="102" t="s">
        <v>84</v>
      </c>
      <c r="B37" s="48">
        <v>650</v>
      </c>
      <c r="C37" s="119">
        <v>1</v>
      </c>
      <c r="D37" s="131">
        <v>4</v>
      </c>
      <c r="E37" s="132">
        <v>4010000000</v>
      </c>
      <c r="F37" s="133"/>
      <c r="G37" s="121">
        <f t="shared" si="0"/>
        <v>19458.6</v>
      </c>
      <c r="H37" s="121">
        <f t="shared" si="0"/>
        <v>25425.5</v>
      </c>
      <c r="I37" s="34"/>
      <c r="J37" s="43"/>
    </row>
    <row r="38" spans="1:10" ht="27.75" customHeight="1">
      <c r="A38" s="93" t="s">
        <v>101</v>
      </c>
      <c r="B38" s="48">
        <v>650</v>
      </c>
      <c r="C38" s="119">
        <v>1</v>
      </c>
      <c r="D38" s="131">
        <v>4</v>
      </c>
      <c r="E38" s="132">
        <v>4010002040</v>
      </c>
      <c r="F38" s="133"/>
      <c r="G38" s="121">
        <f>G39+G41+G43</f>
        <v>19458.6</v>
      </c>
      <c r="H38" s="121">
        <f>H39+H41+H43</f>
        <v>25425.5</v>
      </c>
      <c r="I38" s="34"/>
      <c r="J38" s="43"/>
    </row>
    <row r="39" spans="1:10" ht="75" customHeight="1">
      <c r="A39" s="93" t="s">
        <v>63</v>
      </c>
      <c r="B39" s="48">
        <v>650</v>
      </c>
      <c r="C39" s="119">
        <v>1</v>
      </c>
      <c r="D39" s="131">
        <v>4</v>
      </c>
      <c r="E39" s="132">
        <v>4010002040</v>
      </c>
      <c r="F39" s="133">
        <v>100</v>
      </c>
      <c r="G39" s="121">
        <f>G40</f>
        <v>19458.6</v>
      </c>
      <c r="H39" s="121">
        <f>H40</f>
        <v>25286.7</v>
      </c>
      <c r="I39" s="34"/>
      <c r="J39" s="43"/>
    </row>
    <row r="40" spans="1:10" ht="24" customHeight="1">
      <c r="A40" s="93" t="s">
        <v>64</v>
      </c>
      <c r="B40" s="48">
        <v>650</v>
      </c>
      <c r="C40" s="119">
        <v>1</v>
      </c>
      <c r="D40" s="131">
        <v>4</v>
      </c>
      <c r="E40" s="132">
        <v>4010002040</v>
      </c>
      <c r="F40" s="133">
        <v>120</v>
      </c>
      <c r="G40" s="121">
        <v>19458.6</v>
      </c>
      <c r="H40" s="121">
        <v>25286.7</v>
      </c>
      <c r="I40" s="56"/>
      <c r="J40" s="43"/>
    </row>
    <row r="41" spans="1:10" ht="27" customHeight="1">
      <c r="A41" s="93" t="s">
        <v>129</v>
      </c>
      <c r="B41" s="48">
        <v>650</v>
      </c>
      <c r="C41" s="119">
        <v>1</v>
      </c>
      <c r="D41" s="131">
        <v>4</v>
      </c>
      <c r="E41" s="132">
        <v>4010002040</v>
      </c>
      <c r="F41" s="133">
        <v>200</v>
      </c>
      <c r="G41" s="121">
        <f>G42</f>
        <v>0</v>
      </c>
      <c r="H41" s="121">
        <f>H42</f>
        <v>138.8</v>
      </c>
      <c r="I41" s="56"/>
      <c r="J41" s="43"/>
    </row>
    <row r="42" spans="1:10" ht="39.75" customHeight="1">
      <c r="A42" s="93" t="s">
        <v>105</v>
      </c>
      <c r="B42" s="48">
        <v>650</v>
      </c>
      <c r="C42" s="119">
        <v>1</v>
      </c>
      <c r="D42" s="131">
        <v>4</v>
      </c>
      <c r="E42" s="132">
        <v>4010002040</v>
      </c>
      <c r="F42" s="133">
        <v>240</v>
      </c>
      <c r="G42" s="121">
        <v>0</v>
      </c>
      <c r="H42" s="121">
        <v>138.8</v>
      </c>
      <c r="I42" s="56"/>
      <c r="J42" s="43"/>
    </row>
    <row r="43" spans="1:10" ht="19.5" customHeight="1">
      <c r="A43" s="93" t="s">
        <v>65</v>
      </c>
      <c r="B43" s="48">
        <v>650</v>
      </c>
      <c r="C43" s="119">
        <v>1</v>
      </c>
      <c r="D43" s="131">
        <v>4</v>
      </c>
      <c r="E43" s="132">
        <v>4010002040</v>
      </c>
      <c r="F43" s="133">
        <v>800</v>
      </c>
      <c r="G43" s="121">
        <f>G44</f>
        <v>0</v>
      </c>
      <c r="H43" s="121">
        <f>H44</f>
        <v>0</v>
      </c>
      <c r="I43" s="34"/>
      <c r="J43" s="43"/>
    </row>
    <row r="44" spans="1:10" ht="19.5" customHeight="1">
      <c r="A44" s="93" t="s">
        <v>66</v>
      </c>
      <c r="B44" s="48">
        <v>650</v>
      </c>
      <c r="C44" s="119">
        <v>1</v>
      </c>
      <c r="D44" s="131">
        <v>4</v>
      </c>
      <c r="E44" s="132">
        <v>4010002040</v>
      </c>
      <c r="F44" s="133">
        <v>850</v>
      </c>
      <c r="G44" s="121">
        <v>0</v>
      </c>
      <c r="H44" s="121">
        <v>0</v>
      </c>
      <c r="I44" s="34"/>
      <c r="J44" s="43"/>
    </row>
    <row r="45" spans="1:10" ht="12.75">
      <c r="A45" s="93" t="s">
        <v>13</v>
      </c>
      <c r="B45" s="54">
        <v>650</v>
      </c>
      <c r="C45" s="127">
        <v>1</v>
      </c>
      <c r="D45" s="128">
        <v>11</v>
      </c>
      <c r="E45" s="129"/>
      <c r="F45" s="130"/>
      <c r="G45" s="123">
        <f aca="true" t="shared" si="1" ref="G45:H49">G46</f>
        <v>134</v>
      </c>
      <c r="H45" s="123">
        <f t="shared" si="1"/>
        <v>134</v>
      </c>
      <c r="I45" s="34"/>
      <c r="J45" s="43"/>
    </row>
    <row r="46" spans="1:10" ht="12.75">
      <c r="A46" s="104" t="s">
        <v>85</v>
      </c>
      <c r="B46" s="48">
        <v>650</v>
      </c>
      <c r="C46" s="119">
        <v>1</v>
      </c>
      <c r="D46" s="131">
        <v>11</v>
      </c>
      <c r="E46" s="132">
        <v>4000000000</v>
      </c>
      <c r="F46" s="130"/>
      <c r="G46" s="121">
        <f t="shared" si="1"/>
        <v>134</v>
      </c>
      <c r="H46" s="121">
        <f t="shared" si="1"/>
        <v>134</v>
      </c>
      <c r="I46" s="34"/>
      <c r="J46" s="43"/>
    </row>
    <row r="47" spans="1:10" ht="38.25" customHeight="1">
      <c r="A47" s="102" t="s">
        <v>161</v>
      </c>
      <c r="B47" s="48">
        <v>650</v>
      </c>
      <c r="C47" s="119">
        <v>1</v>
      </c>
      <c r="D47" s="131">
        <v>11</v>
      </c>
      <c r="E47" s="132">
        <v>4080000000</v>
      </c>
      <c r="F47" s="133"/>
      <c r="G47" s="121">
        <f t="shared" si="1"/>
        <v>134</v>
      </c>
      <c r="H47" s="121">
        <f t="shared" si="1"/>
        <v>134</v>
      </c>
      <c r="I47" s="34"/>
      <c r="J47" s="43"/>
    </row>
    <row r="48" spans="1:10" ht="19.5" customHeight="1">
      <c r="A48" s="102" t="s">
        <v>106</v>
      </c>
      <c r="B48" s="48">
        <v>650</v>
      </c>
      <c r="C48" s="119">
        <v>1</v>
      </c>
      <c r="D48" s="131">
        <v>11</v>
      </c>
      <c r="E48" s="132">
        <v>4080020210</v>
      </c>
      <c r="F48" s="133"/>
      <c r="G48" s="121">
        <f t="shared" si="1"/>
        <v>134</v>
      </c>
      <c r="H48" s="121">
        <f t="shared" si="1"/>
        <v>134</v>
      </c>
      <c r="I48" s="34"/>
      <c r="J48" s="43"/>
    </row>
    <row r="49" spans="1:10" ht="12.75">
      <c r="A49" s="93" t="s">
        <v>65</v>
      </c>
      <c r="B49" s="48">
        <v>650</v>
      </c>
      <c r="C49" s="119">
        <v>1</v>
      </c>
      <c r="D49" s="131">
        <v>11</v>
      </c>
      <c r="E49" s="132">
        <v>4080020210</v>
      </c>
      <c r="F49" s="133">
        <v>800</v>
      </c>
      <c r="G49" s="121">
        <f t="shared" si="1"/>
        <v>134</v>
      </c>
      <c r="H49" s="121">
        <f t="shared" si="1"/>
        <v>134</v>
      </c>
      <c r="I49" s="34"/>
      <c r="J49" s="43"/>
    </row>
    <row r="50" spans="1:10" ht="17.25" customHeight="1">
      <c r="A50" s="93" t="s">
        <v>67</v>
      </c>
      <c r="B50" s="48">
        <v>650</v>
      </c>
      <c r="C50" s="119">
        <v>1</v>
      </c>
      <c r="D50" s="131">
        <v>11</v>
      </c>
      <c r="E50" s="132">
        <v>4080020210</v>
      </c>
      <c r="F50" s="133">
        <v>870</v>
      </c>
      <c r="G50" s="121">
        <v>134</v>
      </c>
      <c r="H50" s="121">
        <v>134</v>
      </c>
      <c r="I50" s="34"/>
      <c r="J50" s="43"/>
    </row>
    <row r="51" spans="1:10" ht="12.75">
      <c r="A51" s="93" t="s">
        <v>14</v>
      </c>
      <c r="B51" s="54">
        <v>650</v>
      </c>
      <c r="C51" s="127">
        <v>1</v>
      </c>
      <c r="D51" s="128">
        <v>13</v>
      </c>
      <c r="E51" s="130"/>
      <c r="F51" s="130"/>
      <c r="G51" s="123">
        <f>G52</f>
        <v>2497.8999999999996</v>
      </c>
      <c r="H51" s="123">
        <f>H52</f>
        <v>3440.2</v>
      </c>
      <c r="I51" s="34"/>
      <c r="J51" s="43"/>
    </row>
    <row r="52" spans="1:10" ht="12.75">
      <c r="A52" s="93" t="s">
        <v>85</v>
      </c>
      <c r="B52" s="48">
        <v>650</v>
      </c>
      <c r="C52" s="119">
        <v>1</v>
      </c>
      <c r="D52" s="131">
        <v>13</v>
      </c>
      <c r="E52" s="133">
        <v>4000000000</v>
      </c>
      <c r="F52" s="133"/>
      <c r="G52" s="121">
        <f>G53</f>
        <v>2497.8999999999996</v>
      </c>
      <c r="H52" s="121">
        <f>H53</f>
        <v>3440.2</v>
      </c>
      <c r="I52" s="34"/>
      <c r="J52" s="43"/>
    </row>
    <row r="53" spans="1:10" ht="38.25">
      <c r="A53" s="102" t="s">
        <v>84</v>
      </c>
      <c r="B53" s="48">
        <v>650</v>
      </c>
      <c r="C53" s="119">
        <v>1</v>
      </c>
      <c r="D53" s="131">
        <v>13</v>
      </c>
      <c r="E53" s="133">
        <v>4010000000</v>
      </c>
      <c r="F53" s="130"/>
      <c r="G53" s="150">
        <f>G54+G63</f>
        <v>2497.8999999999996</v>
      </c>
      <c r="H53" s="150">
        <f>H54+H63+H67</f>
        <v>3440.2</v>
      </c>
      <c r="I53" s="34"/>
      <c r="J53" s="43"/>
    </row>
    <row r="54" spans="1:10" ht="16.5" customHeight="1">
      <c r="A54" s="102" t="s">
        <v>92</v>
      </c>
      <c r="B54" s="48">
        <v>650</v>
      </c>
      <c r="C54" s="119">
        <v>1</v>
      </c>
      <c r="D54" s="131">
        <v>13</v>
      </c>
      <c r="E54" s="133">
        <v>4010099990</v>
      </c>
      <c r="F54" s="130"/>
      <c r="G54" s="106">
        <f>G57+G59</f>
        <v>2337.7999999999997</v>
      </c>
      <c r="H54" s="150">
        <f>H57+H59+H55</f>
        <v>3280.7999999999997</v>
      </c>
      <c r="I54" s="56"/>
      <c r="J54" s="43"/>
    </row>
    <row r="55" spans="1:10" ht="81" customHeight="1">
      <c r="A55" s="93" t="s">
        <v>63</v>
      </c>
      <c r="B55" s="48">
        <v>650</v>
      </c>
      <c r="C55" s="119">
        <v>1</v>
      </c>
      <c r="D55" s="131">
        <v>13</v>
      </c>
      <c r="E55" s="133">
        <v>4010099990</v>
      </c>
      <c r="F55" s="133">
        <v>100</v>
      </c>
      <c r="G55" s="106"/>
      <c r="H55" s="159">
        <v>140</v>
      </c>
      <c r="I55" s="56"/>
      <c r="J55" s="43"/>
    </row>
    <row r="56" spans="1:10" ht="32.25" customHeight="1">
      <c r="A56" s="93" t="s">
        <v>64</v>
      </c>
      <c r="B56" s="48">
        <v>650</v>
      </c>
      <c r="C56" s="119">
        <v>1</v>
      </c>
      <c r="D56" s="131">
        <v>13</v>
      </c>
      <c r="E56" s="133">
        <v>4010099990</v>
      </c>
      <c r="F56" s="133">
        <v>120</v>
      </c>
      <c r="G56" s="106"/>
      <c r="H56" s="159">
        <v>140</v>
      </c>
      <c r="I56" s="56"/>
      <c r="J56" s="43"/>
    </row>
    <row r="57" spans="1:10" ht="27.75" customHeight="1">
      <c r="A57" s="102" t="s">
        <v>129</v>
      </c>
      <c r="B57" s="48">
        <v>650</v>
      </c>
      <c r="C57" s="119">
        <v>1</v>
      </c>
      <c r="D57" s="131">
        <v>13</v>
      </c>
      <c r="E57" s="133">
        <v>4010099990</v>
      </c>
      <c r="F57" s="133">
        <v>200</v>
      </c>
      <c r="G57" s="106">
        <f>G58</f>
        <v>2217.7</v>
      </c>
      <c r="H57" s="106">
        <f>H58</f>
        <v>2930.2</v>
      </c>
      <c r="I57" s="56"/>
      <c r="J57" s="43"/>
    </row>
    <row r="58" spans="1:10" ht="38.25">
      <c r="A58" s="102" t="s">
        <v>105</v>
      </c>
      <c r="B58" s="48">
        <v>650</v>
      </c>
      <c r="C58" s="119">
        <v>1</v>
      </c>
      <c r="D58" s="131">
        <v>13</v>
      </c>
      <c r="E58" s="133">
        <v>4010099990</v>
      </c>
      <c r="F58" s="133">
        <v>240</v>
      </c>
      <c r="G58" s="106">
        <v>2217.7</v>
      </c>
      <c r="H58" s="106">
        <v>2930.2</v>
      </c>
      <c r="I58" s="34"/>
      <c r="J58" s="43"/>
    </row>
    <row r="59" spans="1:10" ht="19.5" customHeight="1">
      <c r="A59" s="93" t="s">
        <v>65</v>
      </c>
      <c r="B59" s="48">
        <v>650</v>
      </c>
      <c r="C59" s="119">
        <v>1</v>
      </c>
      <c r="D59" s="131">
        <v>13</v>
      </c>
      <c r="E59" s="133">
        <v>4010099990</v>
      </c>
      <c r="F59" s="106">
        <v>800</v>
      </c>
      <c r="G59" s="150">
        <f>G62+G61</f>
        <v>120.1</v>
      </c>
      <c r="H59" s="150">
        <f>H62+H61+H60</f>
        <v>210.6</v>
      </c>
      <c r="I59" s="34"/>
      <c r="J59" s="43"/>
    </row>
    <row r="60" spans="1:10" ht="75.75" customHeight="1">
      <c r="A60" s="93" t="s">
        <v>208</v>
      </c>
      <c r="B60" s="48">
        <v>650</v>
      </c>
      <c r="C60" s="119">
        <v>1</v>
      </c>
      <c r="D60" s="131">
        <v>13</v>
      </c>
      <c r="E60" s="133">
        <v>4010099990</v>
      </c>
      <c r="F60" s="106">
        <v>810</v>
      </c>
      <c r="G60" s="150"/>
      <c r="H60" s="150">
        <v>29.9</v>
      </c>
      <c r="I60" s="34"/>
      <c r="J60" s="43"/>
    </row>
    <row r="61" spans="1:10" ht="12" customHeight="1">
      <c r="A61" s="93" t="s">
        <v>169</v>
      </c>
      <c r="B61" s="48">
        <v>650</v>
      </c>
      <c r="C61" s="119">
        <v>1</v>
      </c>
      <c r="D61" s="131">
        <v>13</v>
      </c>
      <c r="E61" s="133">
        <v>4010099990</v>
      </c>
      <c r="F61" s="106">
        <v>830</v>
      </c>
      <c r="G61" s="159">
        <v>100</v>
      </c>
      <c r="H61" s="159">
        <v>54.9</v>
      </c>
      <c r="I61" s="34"/>
      <c r="J61" s="43"/>
    </row>
    <row r="62" spans="1:10" ht="12.75">
      <c r="A62" s="93" t="s">
        <v>66</v>
      </c>
      <c r="B62" s="48">
        <v>650</v>
      </c>
      <c r="C62" s="119">
        <v>1</v>
      </c>
      <c r="D62" s="131">
        <v>13</v>
      </c>
      <c r="E62" s="133">
        <v>4010099990</v>
      </c>
      <c r="F62" s="133">
        <v>850</v>
      </c>
      <c r="G62" s="121">
        <v>20.1</v>
      </c>
      <c r="H62" s="121">
        <v>125.8</v>
      </c>
      <c r="I62" s="34"/>
      <c r="J62" s="43"/>
    </row>
    <row r="63" spans="1:10" ht="25.5">
      <c r="A63" s="102" t="s">
        <v>143</v>
      </c>
      <c r="B63" s="48">
        <v>650</v>
      </c>
      <c r="C63" s="119">
        <v>1</v>
      </c>
      <c r="D63" s="131">
        <v>13</v>
      </c>
      <c r="E63" s="133">
        <v>4010089181</v>
      </c>
      <c r="F63" s="130"/>
      <c r="G63" s="121">
        <f>G64</f>
        <v>160.1</v>
      </c>
      <c r="H63" s="121">
        <f>H64</f>
        <v>71.8</v>
      </c>
      <c r="I63" s="34"/>
      <c r="J63" s="43"/>
    </row>
    <row r="64" spans="1:12" ht="30" customHeight="1">
      <c r="A64" s="102" t="s">
        <v>129</v>
      </c>
      <c r="B64" s="48">
        <v>650</v>
      </c>
      <c r="C64" s="119">
        <v>1</v>
      </c>
      <c r="D64" s="131">
        <v>13</v>
      </c>
      <c r="E64" s="133">
        <v>4010089181</v>
      </c>
      <c r="F64" s="133">
        <v>200</v>
      </c>
      <c r="G64" s="121">
        <f>G65</f>
        <v>160.1</v>
      </c>
      <c r="H64" s="121">
        <f>H65</f>
        <v>71.8</v>
      </c>
      <c r="I64" s="56"/>
      <c r="J64" s="55"/>
      <c r="K64" s="61"/>
      <c r="L64" s="61"/>
    </row>
    <row r="65" spans="1:12" ht="45" customHeight="1">
      <c r="A65" s="102" t="s">
        <v>105</v>
      </c>
      <c r="B65" s="48">
        <v>650</v>
      </c>
      <c r="C65" s="119">
        <v>1</v>
      </c>
      <c r="D65" s="131">
        <v>13</v>
      </c>
      <c r="E65" s="133">
        <v>4010089181</v>
      </c>
      <c r="F65" s="133">
        <v>240</v>
      </c>
      <c r="G65" s="121">
        <v>160.1</v>
      </c>
      <c r="H65" s="121">
        <v>71.8</v>
      </c>
      <c r="I65" s="56"/>
      <c r="J65" s="55"/>
      <c r="K65" s="61"/>
      <c r="L65" s="61"/>
    </row>
    <row r="66" spans="1:12" ht="66.75" customHeight="1">
      <c r="A66" s="102" t="s">
        <v>206</v>
      </c>
      <c r="B66" s="48">
        <v>650</v>
      </c>
      <c r="C66" s="119">
        <v>1</v>
      </c>
      <c r="D66" s="131">
        <v>13</v>
      </c>
      <c r="E66" s="133">
        <v>4110089020</v>
      </c>
      <c r="F66" s="133"/>
      <c r="G66" s="121"/>
      <c r="H66" s="121">
        <v>87.6</v>
      </c>
      <c r="I66" s="56"/>
      <c r="J66" s="55"/>
      <c r="K66" s="61"/>
      <c r="L66" s="61"/>
    </row>
    <row r="67" spans="1:12" ht="21.75" customHeight="1">
      <c r="A67" s="102" t="s">
        <v>207</v>
      </c>
      <c r="B67" s="48">
        <v>650</v>
      </c>
      <c r="C67" s="119">
        <v>1</v>
      </c>
      <c r="D67" s="131">
        <v>13</v>
      </c>
      <c r="E67" s="133">
        <v>4110089020</v>
      </c>
      <c r="F67" s="133">
        <v>500</v>
      </c>
      <c r="G67" s="121"/>
      <c r="H67" s="121">
        <v>87.6</v>
      </c>
      <c r="I67" s="56"/>
      <c r="J67" s="55"/>
      <c r="K67" s="61"/>
      <c r="L67" s="61"/>
    </row>
    <row r="68" spans="1:12" ht="22.5" customHeight="1">
      <c r="A68" s="102" t="s">
        <v>220</v>
      </c>
      <c r="B68" s="48">
        <v>650</v>
      </c>
      <c r="C68" s="119">
        <v>1</v>
      </c>
      <c r="D68" s="131">
        <v>13</v>
      </c>
      <c r="E68" s="133">
        <v>4110089020</v>
      </c>
      <c r="F68" s="133">
        <v>540</v>
      </c>
      <c r="G68" s="121"/>
      <c r="H68" s="121">
        <v>87.6</v>
      </c>
      <c r="I68" s="56"/>
      <c r="J68" s="55"/>
      <c r="K68" s="61"/>
      <c r="L68" s="61"/>
    </row>
    <row r="69" spans="1:12" ht="18" customHeight="1">
      <c r="A69" s="126" t="s">
        <v>51</v>
      </c>
      <c r="B69" s="48">
        <v>650</v>
      </c>
      <c r="C69" s="127">
        <v>2</v>
      </c>
      <c r="D69" s="128"/>
      <c r="E69" s="129"/>
      <c r="F69" s="130"/>
      <c r="G69" s="123">
        <f aca="true" t="shared" si="2" ref="G69:J72">G70</f>
        <v>466.4</v>
      </c>
      <c r="H69" s="123">
        <f t="shared" si="2"/>
        <v>466.4</v>
      </c>
      <c r="I69" s="123">
        <f t="shared" si="2"/>
        <v>466.4</v>
      </c>
      <c r="J69" s="123">
        <f t="shared" si="2"/>
        <v>466.4</v>
      </c>
      <c r="K69" s="61"/>
      <c r="L69" s="61"/>
    </row>
    <row r="70" spans="1:10" ht="21.75" customHeight="1">
      <c r="A70" s="93" t="s">
        <v>115</v>
      </c>
      <c r="B70" s="48">
        <v>650</v>
      </c>
      <c r="C70" s="119">
        <v>2</v>
      </c>
      <c r="D70" s="131">
        <v>3</v>
      </c>
      <c r="E70" s="149"/>
      <c r="F70" s="133"/>
      <c r="G70" s="121">
        <f t="shared" si="2"/>
        <v>466.4</v>
      </c>
      <c r="H70" s="121">
        <f t="shared" si="2"/>
        <v>466.4</v>
      </c>
      <c r="I70" s="121">
        <f t="shared" si="2"/>
        <v>466.4</v>
      </c>
      <c r="J70" s="121">
        <f t="shared" si="2"/>
        <v>466.4</v>
      </c>
    </row>
    <row r="71" spans="1:10" ht="19.5" customHeight="1">
      <c r="A71" s="103" t="s">
        <v>86</v>
      </c>
      <c r="B71" s="48">
        <v>650</v>
      </c>
      <c r="C71" s="119">
        <v>2</v>
      </c>
      <c r="D71" s="131">
        <v>3</v>
      </c>
      <c r="E71" s="132">
        <v>4000000000</v>
      </c>
      <c r="F71" s="133"/>
      <c r="G71" s="121">
        <f t="shared" si="2"/>
        <v>466.4</v>
      </c>
      <c r="H71" s="121">
        <f t="shared" si="2"/>
        <v>466.4</v>
      </c>
      <c r="I71" s="121">
        <f t="shared" si="2"/>
        <v>466.4</v>
      </c>
      <c r="J71" s="121">
        <f t="shared" si="2"/>
        <v>466.4</v>
      </c>
    </row>
    <row r="72" spans="1:10" ht="36.75" customHeight="1">
      <c r="A72" s="93" t="s">
        <v>84</v>
      </c>
      <c r="B72" s="48">
        <v>650</v>
      </c>
      <c r="C72" s="119">
        <v>2</v>
      </c>
      <c r="D72" s="131">
        <v>3</v>
      </c>
      <c r="E72" s="132">
        <v>4010000000</v>
      </c>
      <c r="F72" s="133"/>
      <c r="G72" s="121">
        <f t="shared" si="2"/>
        <v>466.4</v>
      </c>
      <c r="H72" s="121">
        <f t="shared" si="2"/>
        <v>466.4</v>
      </c>
      <c r="I72" s="121">
        <f t="shared" si="2"/>
        <v>466.4</v>
      </c>
      <c r="J72" s="121">
        <f t="shared" si="2"/>
        <v>466.4</v>
      </c>
    </row>
    <row r="73" spans="1:10" ht="53.25" customHeight="1">
      <c r="A73" s="105" t="s">
        <v>107</v>
      </c>
      <c r="B73" s="48">
        <v>650</v>
      </c>
      <c r="C73" s="119">
        <v>2</v>
      </c>
      <c r="D73" s="131">
        <v>3</v>
      </c>
      <c r="E73" s="132">
        <v>4010051180</v>
      </c>
      <c r="F73" s="133"/>
      <c r="G73" s="121">
        <f>G74+G76</f>
        <v>466.4</v>
      </c>
      <c r="H73" s="121">
        <f>H74+H76</f>
        <v>466.4</v>
      </c>
      <c r="I73" s="121">
        <f>I74+I76</f>
        <v>466.4</v>
      </c>
      <c r="J73" s="121">
        <f>J74+J76</f>
        <v>466.4</v>
      </c>
    </row>
    <row r="74" spans="1:10" ht="78.75" customHeight="1">
      <c r="A74" s="93" t="s">
        <v>63</v>
      </c>
      <c r="B74" s="48">
        <v>650</v>
      </c>
      <c r="C74" s="119">
        <v>2</v>
      </c>
      <c r="D74" s="131">
        <v>3</v>
      </c>
      <c r="E74" s="132">
        <v>4010051180</v>
      </c>
      <c r="F74" s="133">
        <v>100</v>
      </c>
      <c r="G74" s="121">
        <v>416.4</v>
      </c>
      <c r="H74" s="121">
        <v>416.4</v>
      </c>
      <c r="I74" s="121">
        <v>416.4</v>
      </c>
      <c r="J74" s="121">
        <v>416.4</v>
      </c>
    </row>
    <row r="75" spans="1:10" ht="32.25" customHeight="1">
      <c r="A75" s="93" t="s">
        <v>64</v>
      </c>
      <c r="B75" s="48">
        <v>650</v>
      </c>
      <c r="C75" s="119">
        <v>2</v>
      </c>
      <c r="D75" s="131">
        <v>3</v>
      </c>
      <c r="E75" s="132">
        <v>4010051180</v>
      </c>
      <c r="F75" s="133">
        <v>120</v>
      </c>
      <c r="G75" s="121">
        <v>416.4</v>
      </c>
      <c r="H75" s="121">
        <v>416.4</v>
      </c>
      <c r="I75" s="121">
        <v>416.4</v>
      </c>
      <c r="J75" s="121">
        <v>416.4</v>
      </c>
    </row>
    <row r="76" spans="1:10" ht="29.25" customHeight="1">
      <c r="A76" s="93" t="s">
        <v>129</v>
      </c>
      <c r="B76" s="48">
        <v>650</v>
      </c>
      <c r="C76" s="119">
        <v>2</v>
      </c>
      <c r="D76" s="131">
        <v>3</v>
      </c>
      <c r="E76" s="132">
        <v>4010051180</v>
      </c>
      <c r="F76" s="133">
        <v>200</v>
      </c>
      <c r="G76" s="121">
        <v>50</v>
      </c>
      <c r="H76" s="121">
        <v>50</v>
      </c>
      <c r="I76" s="121">
        <v>50</v>
      </c>
      <c r="J76" s="121">
        <v>50</v>
      </c>
    </row>
    <row r="77" spans="1:10" ht="42.75" customHeight="1">
      <c r="A77" s="93" t="s">
        <v>105</v>
      </c>
      <c r="B77" s="48">
        <v>650</v>
      </c>
      <c r="C77" s="119">
        <v>2</v>
      </c>
      <c r="D77" s="131">
        <v>3</v>
      </c>
      <c r="E77" s="132">
        <v>4010051180</v>
      </c>
      <c r="F77" s="133">
        <v>240</v>
      </c>
      <c r="G77" s="121">
        <v>50</v>
      </c>
      <c r="H77" s="121">
        <v>50</v>
      </c>
      <c r="I77" s="121">
        <v>50</v>
      </c>
      <c r="J77" s="121">
        <v>50</v>
      </c>
    </row>
    <row r="78" spans="1:10" ht="24.75" customHeight="1">
      <c r="A78" s="126" t="s">
        <v>61</v>
      </c>
      <c r="B78" s="48">
        <v>650</v>
      </c>
      <c r="C78" s="127">
        <v>3</v>
      </c>
      <c r="D78" s="128"/>
      <c r="E78" s="130"/>
      <c r="F78" s="130"/>
      <c r="G78" s="123">
        <f>G79+G90+G105</f>
        <v>882.4000000000001</v>
      </c>
      <c r="H78" s="123">
        <f>H79+H90+H105</f>
        <v>985.4000000000001</v>
      </c>
      <c r="I78" s="55">
        <f>I79+I105</f>
        <v>371.3</v>
      </c>
      <c r="J78" s="55">
        <f>J79+J105</f>
        <v>311.3</v>
      </c>
    </row>
    <row r="79" spans="1:10" ht="15" customHeight="1">
      <c r="A79" s="138" t="s">
        <v>71</v>
      </c>
      <c r="B79" s="54">
        <v>650</v>
      </c>
      <c r="C79" s="165">
        <v>3</v>
      </c>
      <c r="D79" s="166">
        <v>4</v>
      </c>
      <c r="E79" s="167"/>
      <c r="F79" s="168"/>
      <c r="G79" s="169">
        <f aca="true" t="shared" si="3" ref="G79:J80">G80</f>
        <v>311.3</v>
      </c>
      <c r="H79" s="169">
        <f t="shared" si="3"/>
        <v>311.3</v>
      </c>
      <c r="I79" s="169">
        <f t="shared" si="3"/>
        <v>311.3</v>
      </c>
      <c r="J79" s="169">
        <f t="shared" si="3"/>
        <v>311.3</v>
      </c>
    </row>
    <row r="80" spans="1:10" ht="12" customHeight="1">
      <c r="A80" s="102" t="s">
        <v>85</v>
      </c>
      <c r="B80" s="48">
        <v>650</v>
      </c>
      <c r="C80" s="119">
        <v>3</v>
      </c>
      <c r="D80" s="131">
        <v>4</v>
      </c>
      <c r="E80" s="109" t="s">
        <v>144</v>
      </c>
      <c r="F80" s="130"/>
      <c r="G80" s="121">
        <f t="shared" si="3"/>
        <v>311.3</v>
      </c>
      <c r="H80" s="121">
        <f t="shared" si="3"/>
        <v>311.3</v>
      </c>
      <c r="I80" s="121">
        <f t="shared" si="3"/>
        <v>311.3</v>
      </c>
      <c r="J80" s="121">
        <f t="shared" si="3"/>
        <v>311.3</v>
      </c>
    </row>
    <row r="81" spans="1:10" ht="42" customHeight="1">
      <c r="A81" s="93" t="s">
        <v>84</v>
      </c>
      <c r="B81" s="48">
        <v>650</v>
      </c>
      <c r="C81" s="119">
        <v>3</v>
      </c>
      <c r="D81" s="131">
        <v>4</v>
      </c>
      <c r="E81" s="109" t="s">
        <v>164</v>
      </c>
      <c r="F81" s="130"/>
      <c r="G81" s="121">
        <f>G82+G88</f>
        <v>311.3</v>
      </c>
      <c r="H81" s="121">
        <f>H82+H88</f>
        <v>311.3</v>
      </c>
      <c r="I81" s="121">
        <f>I82+I88</f>
        <v>311.3</v>
      </c>
      <c r="J81" s="121">
        <f>J82+J88</f>
        <v>311.3</v>
      </c>
    </row>
    <row r="82" spans="1:10" ht="44.25" customHeight="1">
      <c r="A82" s="164" t="s">
        <v>190</v>
      </c>
      <c r="B82" s="48">
        <v>650</v>
      </c>
      <c r="C82" s="143">
        <v>3</v>
      </c>
      <c r="D82" s="144">
        <v>4</v>
      </c>
      <c r="E82" s="109" t="s">
        <v>165</v>
      </c>
      <c r="F82" s="148"/>
      <c r="G82" s="146">
        <f>G83+G85</f>
        <v>237</v>
      </c>
      <c r="H82" s="146">
        <f>H83+H85</f>
        <v>237</v>
      </c>
      <c r="I82" s="146">
        <f>I83+I85</f>
        <v>237</v>
      </c>
      <c r="J82" s="146">
        <f>J83+J85</f>
        <v>237</v>
      </c>
    </row>
    <row r="83" spans="1:10" ht="74.25" customHeight="1">
      <c r="A83" s="116" t="s">
        <v>63</v>
      </c>
      <c r="B83" s="48">
        <v>650</v>
      </c>
      <c r="C83" s="119">
        <v>3</v>
      </c>
      <c r="D83" s="131">
        <v>4</v>
      </c>
      <c r="E83" s="109" t="s">
        <v>165</v>
      </c>
      <c r="F83" s="133">
        <v>100</v>
      </c>
      <c r="G83" s="121">
        <f>G84</f>
        <v>217</v>
      </c>
      <c r="H83" s="121">
        <f>H84</f>
        <v>217</v>
      </c>
      <c r="I83" s="121">
        <f>I84</f>
        <v>217</v>
      </c>
      <c r="J83" s="121">
        <f>J84</f>
        <v>217</v>
      </c>
    </row>
    <row r="84" spans="1:10" ht="40.5" customHeight="1">
      <c r="A84" s="116" t="s">
        <v>64</v>
      </c>
      <c r="B84" s="48">
        <v>650</v>
      </c>
      <c r="C84" s="119">
        <v>3</v>
      </c>
      <c r="D84" s="131">
        <v>4</v>
      </c>
      <c r="E84" s="109" t="s">
        <v>165</v>
      </c>
      <c r="F84" s="133">
        <v>120</v>
      </c>
      <c r="G84" s="121">
        <v>217</v>
      </c>
      <c r="H84" s="121">
        <v>217</v>
      </c>
      <c r="I84" s="121">
        <v>217</v>
      </c>
      <c r="J84" s="121">
        <v>217</v>
      </c>
    </row>
    <row r="85" spans="1:10" ht="24.75" customHeight="1">
      <c r="A85" s="93" t="s">
        <v>129</v>
      </c>
      <c r="B85" s="48">
        <v>650</v>
      </c>
      <c r="C85" s="119">
        <v>3</v>
      </c>
      <c r="D85" s="131">
        <v>4</v>
      </c>
      <c r="E85" s="109" t="s">
        <v>165</v>
      </c>
      <c r="F85" s="133">
        <v>200</v>
      </c>
      <c r="G85" s="121">
        <v>20</v>
      </c>
      <c r="H85" s="121">
        <v>20</v>
      </c>
      <c r="I85" s="121">
        <v>20</v>
      </c>
      <c r="J85" s="121">
        <v>20</v>
      </c>
    </row>
    <row r="86" spans="1:10" ht="39.75" customHeight="1">
      <c r="A86" s="93" t="s">
        <v>105</v>
      </c>
      <c r="B86" s="48">
        <v>650</v>
      </c>
      <c r="C86" s="119">
        <v>3</v>
      </c>
      <c r="D86" s="131">
        <v>4</v>
      </c>
      <c r="E86" s="109" t="s">
        <v>165</v>
      </c>
      <c r="F86" s="133">
        <v>240</v>
      </c>
      <c r="G86" s="121">
        <v>20</v>
      </c>
      <c r="H86" s="121">
        <v>20</v>
      </c>
      <c r="I86" s="121">
        <v>20</v>
      </c>
      <c r="J86" s="121">
        <v>20</v>
      </c>
    </row>
    <row r="87" spans="1:10" ht="61.5" customHeight="1">
      <c r="A87" s="164" t="s">
        <v>191</v>
      </c>
      <c r="B87" s="48">
        <v>650</v>
      </c>
      <c r="C87" s="119">
        <v>3</v>
      </c>
      <c r="D87" s="131">
        <v>4</v>
      </c>
      <c r="E87" s="115" t="s">
        <v>166</v>
      </c>
      <c r="F87" s="133"/>
      <c r="G87" s="121">
        <f aca="true" t="shared" si="4" ref="G87:J88">G88</f>
        <v>74.3</v>
      </c>
      <c r="H87" s="121">
        <f t="shared" si="4"/>
        <v>74.3</v>
      </c>
      <c r="I87" s="121">
        <f t="shared" si="4"/>
        <v>74.3</v>
      </c>
      <c r="J87" s="121">
        <f t="shared" si="4"/>
        <v>74.3</v>
      </c>
    </row>
    <row r="88" spans="1:10" ht="85.5" customHeight="1">
      <c r="A88" s="116" t="s">
        <v>63</v>
      </c>
      <c r="B88" s="48">
        <v>650</v>
      </c>
      <c r="C88" s="119">
        <v>3</v>
      </c>
      <c r="D88" s="131">
        <v>4</v>
      </c>
      <c r="E88" s="115" t="s">
        <v>166</v>
      </c>
      <c r="F88" s="133">
        <v>100</v>
      </c>
      <c r="G88" s="121">
        <f t="shared" si="4"/>
        <v>74.3</v>
      </c>
      <c r="H88" s="121">
        <f t="shared" si="4"/>
        <v>74.3</v>
      </c>
      <c r="I88" s="121">
        <f t="shared" si="4"/>
        <v>74.3</v>
      </c>
      <c r="J88" s="121">
        <f t="shared" si="4"/>
        <v>74.3</v>
      </c>
    </row>
    <row r="89" spans="1:10" ht="29.25" customHeight="1">
      <c r="A89" s="116" t="s">
        <v>64</v>
      </c>
      <c r="B89" s="48">
        <v>650</v>
      </c>
      <c r="C89" s="119">
        <v>3</v>
      </c>
      <c r="D89" s="131">
        <v>4</v>
      </c>
      <c r="E89" s="115" t="s">
        <v>166</v>
      </c>
      <c r="F89" s="133">
        <v>120</v>
      </c>
      <c r="G89" s="121">
        <v>74.3</v>
      </c>
      <c r="H89" s="121">
        <v>74.3</v>
      </c>
      <c r="I89" s="121">
        <v>74.3</v>
      </c>
      <c r="J89" s="121">
        <v>74.3</v>
      </c>
    </row>
    <row r="90" spans="1:10" ht="30" customHeight="1">
      <c r="A90" s="93" t="s">
        <v>225</v>
      </c>
      <c r="B90" s="54">
        <v>650</v>
      </c>
      <c r="C90" s="127">
        <v>3</v>
      </c>
      <c r="D90" s="128">
        <v>9</v>
      </c>
      <c r="E90" s="133"/>
      <c r="F90" s="133"/>
      <c r="G90" s="121">
        <f>G91</f>
        <v>485.40000000000003</v>
      </c>
      <c r="H90" s="123">
        <f>H91</f>
        <v>588.4</v>
      </c>
      <c r="I90" s="56"/>
      <c r="J90" s="56"/>
    </row>
    <row r="91" spans="1:10" ht="24" customHeight="1">
      <c r="A91" s="93" t="s">
        <v>85</v>
      </c>
      <c r="B91" s="48">
        <v>650</v>
      </c>
      <c r="C91" s="119">
        <v>3</v>
      </c>
      <c r="D91" s="131">
        <v>9</v>
      </c>
      <c r="E91" s="133">
        <v>4000000000</v>
      </c>
      <c r="F91" s="130"/>
      <c r="G91" s="121">
        <f>G92</f>
        <v>485.40000000000003</v>
      </c>
      <c r="H91" s="121">
        <f>H92</f>
        <v>588.4</v>
      </c>
      <c r="I91" s="56"/>
      <c r="J91" s="56"/>
    </row>
    <row r="92" spans="1:10" ht="51.75" customHeight="1">
      <c r="A92" s="93" t="s">
        <v>146</v>
      </c>
      <c r="B92" s="48">
        <v>650</v>
      </c>
      <c r="C92" s="119">
        <v>3</v>
      </c>
      <c r="D92" s="131">
        <v>9</v>
      </c>
      <c r="E92" s="133">
        <v>4020000000</v>
      </c>
      <c r="F92" s="130"/>
      <c r="G92" s="121">
        <f>G96+G102+G99</f>
        <v>485.40000000000003</v>
      </c>
      <c r="H92" s="121">
        <f>H96+H102+H99+H93</f>
        <v>588.4</v>
      </c>
      <c r="I92" s="56"/>
      <c r="J92" s="56"/>
    </row>
    <row r="93" spans="1:10" ht="36" customHeight="1">
      <c r="A93" s="93" t="s">
        <v>211</v>
      </c>
      <c r="B93" s="48">
        <v>650</v>
      </c>
      <c r="C93" s="119">
        <v>3</v>
      </c>
      <c r="D93" s="131">
        <v>9</v>
      </c>
      <c r="E93" s="133">
        <v>4020089100</v>
      </c>
      <c r="F93" s="130"/>
      <c r="G93" s="121">
        <f>G94</f>
        <v>50</v>
      </c>
      <c r="H93" s="121">
        <v>50</v>
      </c>
      <c r="I93" s="56"/>
      <c r="J93" s="56"/>
    </row>
    <row r="94" spans="1:10" ht="38.25" customHeight="1">
      <c r="A94" s="93" t="s">
        <v>129</v>
      </c>
      <c r="B94" s="48">
        <v>650</v>
      </c>
      <c r="C94" s="119">
        <v>3</v>
      </c>
      <c r="D94" s="131">
        <v>9</v>
      </c>
      <c r="E94" s="133">
        <v>4020089100</v>
      </c>
      <c r="F94" s="133">
        <v>200</v>
      </c>
      <c r="G94" s="121">
        <v>50</v>
      </c>
      <c r="H94" s="121">
        <v>50</v>
      </c>
      <c r="I94" s="56"/>
      <c r="J94" s="56"/>
    </row>
    <row r="95" spans="1:10" ht="44.25" customHeight="1">
      <c r="A95" s="105" t="s">
        <v>105</v>
      </c>
      <c r="B95" s="48">
        <v>650</v>
      </c>
      <c r="C95" s="119">
        <v>3</v>
      </c>
      <c r="D95" s="131">
        <v>9</v>
      </c>
      <c r="E95" s="133">
        <v>4020089100</v>
      </c>
      <c r="F95" s="133">
        <v>240</v>
      </c>
      <c r="G95" s="121">
        <v>50</v>
      </c>
      <c r="H95" s="121">
        <v>50</v>
      </c>
      <c r="I95" s="56"/>
      <c r="J95" s="56"/>
    </row>
    <row r="96" spans="1:10" ht="50.25" customHeight="1">
      <c r="A96" s="93" t="s">
        <v>147</v>
      </c>
      <c r="B96" s="48">
        <v>650</v>
      </c>
      <c r="C96" s="119">
        <v>3</v>
      </c>
      <c r="D96" s="131">
        <v>9</v>
      </c>
      <c r="E96" s="133">
        <v>4020089141</v>
      </c>
      <c r="F96" s="130"/>
      <c r="G96" s="121">
        <f>G97</f>
        <v>244.3</v>
      </c>
      <c r="H96" s="121">
        <f>H97</f>
        <v>244.3</v>
      </c>
      <c r="I96" s="56"/>
      <c r="J96" s="56"/>
    </row>
    <row r="97" spans="1:10" ht="23.25" customHeight="1">
      <c r="A97" s="93" t="s">
        <v>129</v>
      </c>
      <c r="B97" s="48">
        <v>650</v>
      </c>
      <c r="C97" s="139">
        <v>3</v>
      </c>
      <c r="D97" s="140">
        <v>9</v>
      </c>
      <c r="E97" s="133">
        <v>4020089141</v>
      </c>
      <c r="F97" s="141">
        <v>200</v>
      </c>
      <c r="G97" s="142">
        <f>G98</f>
        <v>244.3</v>
      </c>
      <c r="H97" s="142">
        <f>H98</f>
        <v>244.3</v>
      </c>
      <c r="I97" s="56"/>
      <c r="J97" s="56"/>
    </row>
    <row r="98" spans="1:10" ht="38.25" customHeight="1">
      <c r="A98" s="105" t="s">
        <v>105</v>
      </c>
      <c r="B98" s="48">
        <v>650</v>
      </c>
      <c r="C98" s="119">
        <v>3</v>
      </c>
      <c r="D98" s="131">
        <v>9</v>
      </c>
      <c r="E98" s="133">
        <v>4020089141</v>
      </c>
      <c r="F98" s="133">
        <v>240</v>
      </c>
      <c r="G98" s="121">
        <v>244.3</v>
      </c>
      <c r="H98" s="121">
        <v>244.3</v>
      </c>
      <c r="I98" s="56"/>
      <c r="J98" s="56"/>
    </row>
    <row r="99" spans="1:10" ht="24" customHeight="1">
      <c r="A99" s="93" t="s">
        <v>200</v>
      </c>
      <c r="B99" s="48">
        <v>650</v>
      </c>
      <c r="C99" s="119">
        <v>3</v>
      </c>
      <c r="D99" s="131">
        <v>9</v>
      </c>
      <c r="E99" s="133">
        <v>4020089142</v>
      </c>
      <c r="F99" s="130"/>
      <c r="G99" s="121">
        <f>G100</f>
        <v>31.8</v>
      </c>
      <c r="H99" s="121">
        <f>H100</f>
        <v>66.8</v>
      </c>
      <c r="I99" s="56"/>
      <c r="J99" s="56"/>
    </row>
    <row r="100" spans="1:10" ht="24" customHeight="1">
      <c r="A100" s="93" t="s">
        <v>129</v>
      </c>
      <c r="B100" s="48">
        <v>650</v>
      </c>
      <c r="C100" s="143">
        <v>3</v>
      </c>
      <c r="D100" s="144">
        <v>9</v>
      </c>
      <c r="E100" s="133">
        <v>4020089142</v>
      </c>
      <c r="F100" s="141">
        <v>200</v>
      </c>
      <c r="G100" s="121">
        <f>G101</f>
        <v>31.8</v>
      </c>
      <c r="H100" s="121">
        <f>H101</f>
        <v>66.8</v>
      </c>
      <c r="I100" s="56"/>
      <c r="J100" s="56"/>
    </row>
    <row r="101" spans="1:10" ht="39" customHeight="1">
      <c r="A101" s="105" t="s">
        <v>105</v>
      </c>
      <c r="B101" s="48">
        <v>650</v>
      </c>
      <c r="C101" s="119">
        <v>3</v>
      </c>
      <c r="D101" s="131">
        <v>9</v>
      </c>
      <c r="E101" s="133">
        <v>4020089142</v>
      </c>
      <c r="F101" s="133">
        <v>240</v>
      </c>
      <c r="G101" s="121">
        <v>31.8</v>
      </c>
      <c r="H101" s="121">
        <v>66.8</v>
      </c>
      <c r="I101" s="55"/>
      <c r="J101" s="56"/>
    </row>
    <row r="102" spans="1:10" ht="24" customHeight="1">
      <c r="A102" s="103" t="s">
        <v>92</v>
      </c>
      <c r="B102" s="48">
        <v>650</v>
      </c>
      <c r="C102" s="119">
        <v>3</v>
      </c>
      <c r="D102" s="131">
        <v>9</v>
      </c>
      <c r="E102" s="133">
        <v>4020099990</v>
      </c>
      <c r="F102" s="133"/>
      <c r="G102" s="121">
        <f>G103</f>
        <v>209.3</v>
      </c>
      <c r="H102" s="121">
        <f>H103</f>
        <v>227.3</v>
      </c>
      <c r="I102" s="55"/>
      <c r="J102" s="56"/>
    </row>
    <row r="103" spans="1:10" ht="28.5" customHeight="1">
      <c r="A103" s="93" t="s">
        <v>129</v>
      </c>
      <c r="B103" s="48">
        <v>650</v>
      </c>
      <c r="C103" s="119">
        <v>3</v>
      </c>
      <c r="D103" s="131">
        <v>9</v>
      </c>
      <c r="E103" s="133">
        <v>4020099990</v>
      </c>
      <c r="F103" s="145">
        <v>200</v>
      </c>
      <c r="G103" s="146">
        <f>G104</f>
        <v>209.3</v>
      </c>
      <c r="H103" s="146">
        <v>227.3</v>
      </c>
      <c r="I103" s="55"/>
      <c r="J103" s="56"/>
    </row>
    <row r="104" spans="1:10" ht="39" customHeight="1">
      <c r="A104" s="105" t="s">
        <v>105</v>
      </c>
      <c r="B104" s="48">
        <v>650</v>
      </c>
      <c r="C104" s="119">
        <v>3</v>
      </c>
      <c r="D104" s="131">
        <v>9</v>
      </c>
      <c r="E104" s="133">
        <v>4020099990</v>
      </c>
      <c r="F104" s="133">
        <v>240</v>
      </c>
      <c r="G104" s="121">
        <v>209.3</v>
      </c>
      <c r="H104" s="121">
        <v>227.3</v>
      </c>
      <c r="I104" s="55"/>
      <c r="J104" s="56"/>
    </row>
    <row r="105" spans="1:10" ht="36" customHeight="1">
      <c r="A105" s="108" t="s">
        <v>104</v>
      </c>
      <c r="B105" s="54">
        <v>650</v>
      </c>
      <c r="C105" s="127">
        <v>3</v>
      </c>
      <c r="D105" s="128">
        <v>14</v>
      </c>
      <c r="E105" s="130"/>
      <c r="F105" s="130"/>
      <c r="G105" s="123">
        <f>G106</f>
        <v>85.7</v>
      </c>
      <c r="H105" s="123">
        <f>H106</f>
        <v>85.7</v>
      </c>
      <c r="I105" s="121">
        <v>60</v>
      </c>
      <c r="J105" s="55"/>
    </row>
    <row r="106" spans="1:10" ht="36" customHeight="1">
      <c r="A106" s="105" t="s">
        <v>179</v>
      </c>
      <c r="B106" s="48">
        <v>650</v>
      </c>
      <c r="C106" s="152">
        <v>3</v>
      </c>
      <c r="D106" s="152">
        <v>14</v>
      </c>
      <c r="E106" s="151" t="s">
        <v>181</v>
      </c>
      <c r="F106" s="133"/>
      <c r="G106" s="121">
        <f>G107</f>
        <v>85.7</v>
      </c>
      <c r="H106" s="121">
        <f>H107</f>
        <v>85.7</v>
      </c>
      <c r="I106" s="121">
        <v>60</v>
      </c>
      <c r="J106" s="56"/>
    </row>
    <row r="107" spans="1:10" ht="36" customHeight="1">
      <c r="A107" s="105" t="s">
        <v>180</v>
      </c>
      <c r="B107" s="48">
        <v>650</v>
      </c>
      <c r="C107" s="152">
        <v>3</v>
      </c>
      <c r="D107" s="152">
        <v>14</v>
      </c>
      <c r="E107" s="151" t="s">
        <v>182</v>
      </c>
      <c r="F107" s="133"/>
      <c r="G107" s="121">
        <f>G108+G111</f>
        <v>85.7</v>
      </c>
      <c r="H107" s="121">
        <f>H108+H111</f>
        <v>85.7</v>
      </c>
      <c r="I107" s="121">
        <v>60</v>
      </c>
      <c r="J107" s="56"/>
    </row>
    <row r="108" spans="1:10" ht="36" customHeight="1">
      <c r="A108" s="93" t="s">
        <v>148</v>
      </c>
      <c r="B108" s="48">
        <v>650</v>
      </c>
      <c r="C108" s="152">
        <v>3</v>
      </c>
      <c r="D108" s="152">
        <v>14</v>
      </c>
      <c r="E108" s="151" t="s">
        <v>183</v>
      </c>
      <c r="F108" s="133"/>
      <c r="G108" s="121">
        <f>G109</f>
        <v>60</v>
      </c>
      <c r="H108" s="121">
        <f>H109</f>
        <v>60</v>
      </c>
      <c r="I108" s="121">
        <f>I109</f>
        <v>60</v>
      </c>
      <c r="J108" s="121"/>
    </row>
    <row r="109" spans="1:10" ht="36" customHeight="1">
      <c r="A109" s="105" t="s">
        <v>63</v>
      </c>
      <c r="B109" s="48">
        <v>650</v>
      </c>
      <c r="C109" s="152">
        <v>3</v>
      </c>
      <c r="D109" s="152">
        <v>14</v>
      </c>
      <c r="E109" s="151" t="s">
        <v>183</v>
      </c>
      <c r="F109" s="133">
        <v>100</v>
      </c>
      <c r="G109" s="121">
        <v>60</v>
      </c>
      <c r="H109" s="121">
        <v>60</v>
      </c>
      <c r="I109" s="121">
        <v>60</v>
      </c>
      <c r="J109" s="121"/>
    </row>
    <row r="110" spans="1:10" ht="24.75" customHeight="1">
      <c r="A110" s="105" t="s">
        <v>64</v>
      </c>
      <c r="B110" s="48">
        <v>650</v>
      </c>
      <c r="C110" s="152">
        <v>3</v>
      </c>
      <c r="D110" s="152">
        <v>14</v>
      </c>
      <c r="E110" s="151" t="s">
        <v>183</v>
      </c>
      <c r="F110" s="133">
        <v>120</v>
      </c>
      <c r="G110" s="121">
        <v>60</v>
      </c>
      <c r="H110" s="121">
        <v>60</v>
      </c>
      <c r="I110" s="121">
        <v>60</v>
      </c>
      <c r="J110" s="121"/>
    </row>
    <row r="111" spans="1:10" ht="30.75" customHeight="1">
      <c r="A111" s="93" t="s">
        <v>148</v>
      </c>
      <c r="B111" s="48">
        <v>650</v>
      </c>
      <c r="C111" s="152">
        <v>3</v>
      </c>
      <c r="D111" s="152">
        <v>14</v>
      </c>
      <c r="E111" s="151" t="s">
        <v>184</v>
      </c>
      <c r="F111" s="133"/>
      <c r="G111" s="121">
        <v>25.7</v>
      </c>
      <c r="H111" s="121">
        <v>25.7</v>
      </c>
      <c r="I111" s="121"/>
      <c r="J111" s="56"/>
    </row>
    <row r="112" spans="1:10" ht="78" customHeight="1">
      <c r="A112" s="105" t="s">
        <v>63</v>
      </c>
      <c r="B112" s="48">
        <v>650</v>
      </c>
      <c r="C112" s="152">
        <v>3</v>
      </c>
      <c r="D112" s="152">
        <v>14</v>
      </c>
      <c r="E112" s="151" t="s">
        <v>184</v>
      </c>
      <c r="F112" s="133">
        <v>100</v>
      </c>
      <c r="G112" s="121">
        <v>25.7</v>
      </c>
      <c r="H112" s="121">
        <v>25.7</v>
      </c>
      <c r="I112" s="121"/>
      <c r="J112" s="56"/>
    </row>
    <row r="113" spans="1:10" ht="29.25" customHeight="1">
      <c r="A113" s="105" t="s">
        <v>64</v>
      </c>
      <c r="B113" s="48">
        <v>650</v>
      </c>
      <c r="C113" s="152">
        <v>3</v>
      </c>
      <c r="D113" s="152">
        <v>14</v>
      </c>
      <c r="E113" s="151" t="s">
        <v>184</v>
      </c>
      <c r="F113" s="133">
        <v>120</v>
      </c>
      <c r="G113" s="121">
        <v>25.7</v>
      </c>
      <c r="H113" s="121">
        <v>25.7</v>
      </c>
      <c r="I113" s="121"/>
      <c r="J113" s="56"/>
    </row>
    <row r="114" spans="1:10" ht="19.5" customHeight="1">
      <c r="A114" s="126" t="s">
        <v>46</v>
      </c>
      <c r="B114" s="54">
        <v>650</v>
      </c>
      <c r="C114" s="127">
        <v>4</v>
      </c>
      <c r="D114" s="128"/>
      <c r="E114" s="129"/>
      <c r="F114" s="130"/>
      <c r="G114" s="123" t="e">
        <f>G129+G135+G156+G162+G116+G121</f>
        <v>#REF!</v>
      </c>
      <c r="H114" s="123">
        <f>H129+H135+H156+H162+H116+H121</f>
        <v>34392.4</v>
      </c>
      <c r="I114" s="55">
        <v>120</v>
      </c>
      <c r="J114" s="56"/>
    </row>
    <row r="115" spans="1:10" ht="22.5" customHeight="1">
      <c r="A115" s="93" t="s">
        <v>141</v>
      </c>
      <c r="B115" s="54">
        <v>650</v>
      </c>
      <c r="C115" s="127">
        <v>4</v>
      </c>
      <c r="D115" s="128">
        <v>1</v>
      </c>
      <c r="E115" s="129"/>
      <c r="F115" s="130"/>
      <c r="G115" s="123">
        <f aca="true" t="shared" si="5" ref="G115:H119">G116</f>
        <v>668.2</v>
      </c>
      <c r="H115" s="123">
        <f t="shared" si="5"/>
        <v>1571.6</v>
      </c>
      <c r="I115" s="56"/>
      <c r="J115" s="56"/>
    </row>
    <row r="116" spans="1:10" ht="36.75" customHeight="1">
      <c r="A116" s="93" t="s">
        <v>162</v>
      </c>
      <c r="B116" s="48">
        <v>650</v>
      </c>
      <c r="C116" s="119">
        <v>4</v>
      </c>
      <c r="D116" s="131">
        <v>1</v>
      </c>
      <c r="E116" s="132">
        <v>4060000000</v>
      </c>
      <c r="F116" s="133"/>
      <c r="G116" s="121">
        <f t="shared" si="5"/>
        <v>668.2</v>
      </c>
      <c r="H116" s="121">
        <f t="shared" si="5"/>
        <v>1571.6</v>
      </c>
      <c r="I116" s="56"/>
      <c r="J116" s="56"/>
    </row>
    <row r="117" spans="1:10" ht="27" customHeight="1">
      <c r="A117" s="93" t="s">
        <v>149</v>
      </c>
      <c r="B117" s="48">
        <v>650</v>
      </c>
      <c r="C117" s="119">
        <v>4</v>
      </c>
      <c r="D117" s="131">
        <v>1</v>
      </c>
      <c r="E117" s="132">
        <v>4060089191</v>
      </c>
      <c r="F117" s="133"/>
      <c r="G117" s="121">
        <f t="shared" si="5"/>
        <v>668.2</v>
      </c>
      <c r="H117" s="121">
        <f t="shared" si="5"/>
        <v>1571.6</v>
      </c>
      <c r="I117" s="56"/>
      <c r="J117" s="56"/>
    </row>
    <row r="118" spans="1:10" ht="25.5" customHeight="1">
      <c r="A118" s="106" t="s">
        <v>65</v>
      </c>
      <c r="B118" s="48">
        <v>650</v>
      </c>
      <c r="C118" s="119">
        <v>4</v>
      </c>
      <c r="D118" s="131">
        <v>1</v>
      </c>
      <c r="E118" s="132">
        <v>4060089191</v>
      </c>
      <c r="F118" s="133">
        <v>800</v>
      </c>
      <c r="G118" s="121">
        <f t="shared" si="5"/>
        <v>668.2</v>
      </c>
      <c r="H118" s="121">
        <f t="shared" si="5"/>
        <v>1571.6</v>
      </c>
      <c r="I118" s="56"/>
      <c r="J118" s="56"/>
    </row>
    <row r="119" spans="1:10" ht="63" customHeight="1">
      <c r="A119" s="120" t="s">
        <v>137</v>
      </c>
      <c r="B119" s="48">
        <v>650</v>
      </c>
      <c r="C119" s="119">
        <v>4</v>
      </c>
      <c r="D119" s="131">
        <v>1</v>
      </c>
      <c r="E119" s="132">
        <v>4060089191</v>
      </c>
      <c r="F119" s="133">
        <v>810</v>
      </c>
      <c r="G119" s="121">
        <f t="shared" si="5"/>
        <v>668.2</v>
      </c>
      <c r="H119" s="121">
        <f t="shared" si="5"/>
        <v>1571.6</v>
      </c>
      <c r="I119" s="56"/>
      <c r="J119" s="47"/>
    </row>
    <row r="120" spans="1:10" ht="61.5" customHeight="1">
      <c r="A120" s="105" t="s">
        <v>138</v>
      </c>
      <c r="B120" s="48">
        <v>650</v>
      </c>
      <c r="C120" s="119">
        <v>4</v>
      </c>
      <c r="D120" s="131">
        <v>1</v>
      </c>
      <c r="E120" s="132">
        <v>4060089191</v>
      </c>
      <c r="F120" s="133">
        <v>811</v>
      </c>
      <c r="G120" s="121">
        <v>668.2</v>
      </c>
      <c r="H120" s="121">
        <v>1571.6</v>
      </c>
      <c r="I120" s="56"/>
      <c r="J120" s="34"/>
    </row>
    <row r="121" spans="1:10" ht="20.25" customHeight="1">
      <c r="A121" s="105" t="s">
        <v>19</v>
      </c>
      <c r="B121" s="54">
        <v>650</v>
      </c>
      <c r="C121" s="127">
        <v>4</v>
      </c>
      <c r="D121" s="128">
        <v>5</v>
      </c>
      <c r="E121" s="129"/>
      <c r="F121" s="130"/>
      <c r="G121" s="123">
        <f aca="true" t="shared" si="6" ref="G121:I124">G122</f>
        <v>120</v>
      </c>
      <c r="H121" s="123">
        <f t="shared" si="6"/>
        <v>220</v>
      </c>
      <c r="I121" s="123">
        <f t="shared" si="6"/>
        <v>120</v>
      </c>
      <c r="J121" s="34"/>
    </row>
    <row r="122" spans="1:10" ht="29.25" customHeight="1">
      <c r="A122" s="105" t="s">
        <v>73</v>
      </c>
      <c r="B122" s="48">
        <v>650</v>
      </c>
      <c r="C122" s="119">
        <v>4</v>
      </c>
      <c r="D122" s="131">
        <v>5</v>
      </c>
      <c r="E122" s="132">
        <v>4030000000</v>
      </c>
      <c r="F122" s="133"/>
      <c r="G122" s="121">
        <f t="shared" si="6"/>
        <v>120</v>
      </c>
      <c r="H122" s="121">
        <f>H123+H126</f>
        <v>220</v>
      </c>
      <c r="I122" s="121">
        <f t="shared" si="6"/>
        <v>120</v>
      </c>
      <c r="J122" s="34"/>
    </row>
    <row r="123" spans="1:10" ht="44.25" customHeight="1">
      <c r="A123" s="105" t="s">
        <v>186</v>
      </c>
      <c r="B123" s="48">
        <v>650</v>
      </c>
      <c r="C123" s="119">
        <v>4</v>
      </c>
      <c r="D123" s="131">
        <v>5</v>
      </c>
      <c r="E123" s="132">
        <v>4030084200</v>
      </c>
      <c r="F123" s="133"/>
      <c r="G123" s="121">
        <f t="shared" si="6"/>
        <v>120</v>
      </c>
      <c r="H123" s="121">
        <f t="shared" si="6"/>
        <v>120</v>
      </c>
      <c r="I123" s="121">
        <f t="shared" si="6"/>
        <v>120</v>
      </c>
      <c r="J123" s="34"/>
    </row>
    <row r="124" spans="1:10" ht="39" customHeight="1">
      <c r="A124" s="93" t="s">
        <v>129</v>
      </c>
      <c r="B124" s="48">
        <v>650</v>
      </c>
      <c r="C124" s="119">
        <v>4</v>
      </c>
      <c r="D124" s="131">
        <v>5</v>
      </c>
      <c r="E124" s="132">
        <v>4030084200</v>
      </c>
      <c r="F124" s="133">
        <v>200</v>
      </c>
      <c r="G124" s="121">
        <f t="shared" si="6"/>
        <v>120</v>
      </c>
      <c r="H124" s="121">
        <f t="shared" si="6"/>
        <v>120</v>
      </c>
      <c r="I124" s="121">
        <f t="shared" si="6"/>
        <v>120</v>
      </c>
      <c r="J124" s="34"/>
    </row>
    <row r="125" spans="1:10" ht="42" customHeight="1">
      <c r="A125" s="93" t="s">
        <v>105</v>
      </c>
      <c r="B125" s="48">
        <v>650</v>
      </c>
      <c r="C125" s="119">
        <v>4</v>
      </c>
      <c r="D125" s="131">
        <v>5</v>
      </c>
      <c r="E125" s="132">
        <v>4030084200</v>
      </c>
      <c r="F125" s="133">
        <v>240</v>
      </c>
      <c r="G125" s="121">
        <v>120</v>
      </c>
      <c r="H125" s="121">
        <v>120</v>
      </c>
      <c r="I125" s="121">
        <v>120</v>
      </c>
      <c r="J125" s="34"/>
    </row>
    <row r="126" spans="1:10" ht="42" customHeight="1">
      <c r="A126" s="93" t="s">
        <v>227</v>
      </c>
      <c r="B126" s="48">
        <v>650</v>
      </c>
      <c r="C126" s="119">
        <v>4</v>
      </c>
      <c r="D126" s="131">
        <v>5</v>
      </c>
      <c r="E126" s="132">
        <v>4030089051</v>
      </c>
      <c r="F126" s="133"/>
      <c r="G126" s="121">
        <f>G127</f>
        <v>100</v>
      </c>
      <c r="H126" s="121">
        <v>100</v>
      </c>
      <c r="I126" s="121"/>
      <c r="J126" s="34"/>
    </row>
    <row r="127" spans="1:10" ht="32.25" customHeight="1">
      <c r="A127" s="93" t="s">
        <v>129</v>
      </c>
      <c r="B127" s="48">
        <v>650</v>
      </c>
      <c r="C127" s="119">
        <v>4</v>
      </c>
      <c r="D127" s="131">
        <v>5</v>
      </c>
      <c r="E127" s="132">
        <v>4030089051</v>
      </c>
      <c r="F127" s="133">
        <v>200</v>
      </c>
      <c r="G127" s="121">
        <f>G128</f>
        <v>100</v>
      </c>
      <c r="H127" s="121">
        <v>100</v>
      </c>
      <c r="I127" s="121"/>
      <c r="J127" s="34"/>
    </row>
    <row r="128" spans="1:10" ht="42" customHeight="1">
      <c r="A128" s="93" t="s">
        <v>105</v>
      </c>
      <c r="B128" s="48">
        <v>650</v>
      </c>
      <c r="C128" s="119">
        <v>4</v>
      </c>
      <c r="D128" s="131">
        <v>5</v>
      </c>
      <c r="E128" s="132">
        <v>4030089051</v>
      </c>
      <c r="F128" s="133">
        <v>240</v>
      </c>
      <c r="G128" s="121">
        <v>100</v>
      </c>
      <c r="H128" s="121">
        <v>100</v>
      </c>
      <c r="I128" s="121"/>
      <c r="J128" s="34"/>
    </row>
    <row r="129" spans="1:10" ht="16.5" customHeight="1">
      <c r="A129" s="93" t="s">
        <v>70</v>
      </c>
      <c r="B129" s="54">
        <v>650</v>
      </c>
      <c r="C129" s="127">
        <v>4</v>
      </c>
      <c r="D129" s="128">
        <v>8</v>
      </c>
      <c r="E129" s="129"/>
      <c r="F129" s="130"/>
      <c r="G129" s="123">
        <f aca="true" t="shared" si="7" ref="G129:H133">G130</f>
        <v>5900</v>
      </c>
      <c r="H129" s="123">
        <f t="shared" si="7"/>
        <v>6900</v>
      </c>
      <c r="I129" s="56"/>
      <c r="J129" s="34"/>
    </row>
    <row r="130" spans="1:10" ht="16.5" customHeight="1">
      <c r="A130" s="103" t="s">
        <v>86</v>
      </c>
      <c r="B130" s="48">
        <v>650</v>
      </c>
      <c r="C130" s="89" t="s">
        <v>87</v>
      </c>
      <c r="D130" s="89" t="s">
        <v>88</v>
      </c>
      <c r="E130" s="132">
        <v>4000000000</v>
      </c>
      <c r="F130" s="134"/>
      <c r="G130" s="121">
        <f t="shared" si="7"/>
        <v>5900</v>
      </c>
      <c r="H130" s="121">
        <f t="shared" si="7"/>
        <v>6900</v>
      </c>
      <c r="I130" s="34"/>
      <c r="J130" s="34"/>
    </row>
    <row r="131" spans="1:10" ht="29.25" customHeight="1">
      <c r="A131" s="93" t="s">
        <v>73</v>
      </c>
      <c r="B131" s="48">
        <v>650</v>
      </c>
      <c r="C131" s="89" t="s">
        <v>87</v>
      </c>
      <c r="D131" s="89" t="s">
        <v>88</v>
      </c>
      <c r="E131" s="132">
        <v>4030000000</v>
      </c>
      <c r="F131" s="90"/>
      <c r="G131" s="121">
        <f t="shared" si="7"/>
        <v>5900</v>
      </c>
      <c r="H131" s="121">
        <f t="shared" si="7"/>
        <v>6900</v>
      </c>
      <c r="I131" s="56"/>
      <c r="J131" s="34"/>
    </row>
    <row r="132" spans="1:10" ht="25.5" customHeight="1">
      <c r="A132" s="93" t="s">
        <v>114</v>
      </c>
      <c r="B132" s="48">
        <v>650</v>
      </c>
      <c r="C132" s="89" t="s">
        <v>87</v>
      </c>
      <c r="D132" s="89" t="s">
        <v>88</v>
      </c>
      <c r="E132" s="132">
        <v>4030099990</v>
      </c>
      <c r="F132" s="89"/>
      <c r="G132" s="121">
        <f t="shared" si="7"/>
        <v>5900</v>
      </c>
      <c r="H132" s="121">
        <f t="shared" si="7"/>
        <v>6900</v>
      </c>
      <c r="I132" s="56"/>
      <c r="J132" s="34"/>
    </row>
    <row r="133" spans="1:10" ht="26.25" customHeight="1">
      <c r="A133" s="93" t="s">
        <v>129</v>
      </c>
      <c r="B133" s="48">
        <v>650</v>
      </c>
      <c r="C133" s="89" t="s">
        <v>87</v>
      </c>
      <c r="D133" s="89" t="s">
        <v>88</v>
      </c>
      <c r="E133" s="132">
        <v>4030099990</v>
      </c>
      <c r="F133" s="90">
        <v>200</v>
      </c>
      <c r="G133" s="121">
        <f t="shared" si="7"/>
        <v>5900</v>
      </c>
      <c r="H133" s="121">
        <f t="shared" si="7"/>
        <v>6900</v>
      </c>
      <c r="I133" s="56"/>
      <c r="J133" s="34"/>
    </row>
    <row r="134" spans="1:10" ht="42" customHeight="1">
      <c r="A134" s="93" t="s">
        <v>105</v>
      </c>
      <c r="B134" s="48">
        <v>650</v>
      </c>
      <c r="C134" s="89" t="s">
        <v>87</v>
      </c>
      <c r="D134" s="89" t="s">
        <v>88</v>
      </c>
      <c r="E134" s="132">
        <v>4030099990</v>
      </c>
      <c r="F134" s="90">
        <v>240</v>
      </c>
      <c r="G134" s="121">
        <v>5900</v>
      </c>
      <c r="H134" s="121">
        <v>6900</v>
      </c>
      <c r="I134" s="55"/>
      <c r="J134" s="34"/>
    </row>
    <row r="135" spans="1:10" ht="21" customHeight="1">
      <c r="A135" s="93" t="s">
        <v>82</v>
      </c>
      <c r="B135" s="54">
        <v>650</v>
      </c>
      <c r="C135" s="127">
        <v>4</v>
      </c>
      <c r="D135" s="128">
        <v>9</v>
      </c>
      <c r="E135" s="129"/>
      <c r="F135" s="130"/>
      <c r="G135" s="123" t="e">
        <f>G136</f>
        <v>#REF!</v>
      </c>
      <c r="H135" s="123">
        <f>H136</f>
        <v>24706.399999999998</v>
      </c>
      <c r="I135" s="56"/>
      <c r="J135" s="34"/>
    </row>
    <row r="136" spans="1:10" ht="77.25" customHeight="1">
      <c r="A136" s="93" t="s">
        <v>118</v>
      </c>
      <c r="B136" s="48">
        <v>650</v>
      </c>
      <c r="C136" s="119">
        <v>4</v>
      </c>
      <c r="D136" s="131">
        <v>9</v>
      </c>
      <c r="E136" s="135" t="s">
        <v>119</v>
      </c>
      <c r="F136" s="133"/>
      <c r="G136" s="121" t="e">
        <f>G139+G137</f>
        <v>#REF!</v>
      </c>
      <c r="H136" s="121">
        <f>H137+H153</f>
        <v>24706.399999999998</v>
      </c>
      <c r="I136" s="56"/>
      <c r="J136" s="34"/>
    </row>
    <row r="137" spans="1:10" ht="105.75" customHeight="1">
      <c r="A137" s="93" t="s">
        <v>174</v>
      </c>
      <c r="B137" s="48">
        <v>650</v>
      </c>
      <c r="C137" s="119">
        <v>4</v>
      </c>
      <c r="D137" s="131">
        <v>9</v>
      </c>
      <c r="E137" s="135" t="s">
        <v>177</v>
      </c>
      <c r="F137" s="133"/>
      <c r="G137" s="121" t="e">
        <f>G138</f>
        <v>#REF!</v>
      </c>
      <c r="H137" s="121">
        <f>H138</f>
        <v>19588.6</v>
      </c>
      <c r="I137" s="56"/>
      <c r="J137" s="34"/>
    </row>
    <row r="138" spans="1:10" ht="40.5" customHeight="1">
      <c r="A138" s="93" t="s">
        <v>175</v>
      </c>
      <c r="B138" s="48">
        <v>650</v>
      </c>
      <c r="C138" s="119">
        <v>4</v>
      </c>
      <c r="D138" s="131">
        <v>9</v>
      </c>
      <c r="E138" s="135" t="s">
        <v>178</v>
      </c>
      <c r="F138" s="133"/>
      <c r="G138" s="121" t="e">
        <f>#REF!</f>
        <v>#REF!</v>
      </c>
      <c r="H138" s="121">
        <f>H139</f>
        <v>19588.6</v>
      </c>
      <c r="I138" s="56"/>
      <c r="J138" s="34"/>
    </row>
    <row r="139" spans="1:10" ht="113.25" customHeight="1">
      <c r="A139" s="93" t="s">
        <v>121</v>
      </c>
      <c r="B139" s="48">
        <v>650</v>
      </c>
      <c r="C139" s="119">
        <v>4</v>
      </c>
      <c r="D139" s="131">
        <v>9</v>
      </c>
      <c r="E139" s="135" t="s">
        <v>177</v>
      </c>
      <c r="F139" s="133"/>
      <c r="G139" s="121">
        <f>G140</f>
        <v>7929.9</v>
      </c>
      <c r="H139" s="121">
        <f>H140</f>
        <v>19588.6</v>
      </c>
      <c r="I139" s="34"/>
      <c r="J139" s="34"/>
    </row>
    <row r="140" spans="1:10" ht="65.25" customHeight="1">
      <c r="A140" s="93" t="s">
        <v>123</v>
      </c>
      <c r="B140" s="48">
        <v>650</v>
      </c>
      <c r="C140" s="119">
        <v>4</v>
      </c>
      <c r="D140" s="131">
        <v>9</v>
      </c>
      <c r="E140" s="135" t="s">
        <v>178</v>
      </c>
      <c r="F140" s="133"/>
      <c r="G140" s="121">
        <f>G153+G141+G144</f>
        <v>7929.9</v>
      </c>
      <c r="H140" s="121">
        <f>H141+H144+H147+H150</f>
        <v>19588.6</v>
      </c>
      <c r="I140" s="56"/>
      <c r="J140" s="56"/>
    </row>
    <row r="141" spans="1:10" ht="39.75" customHeight="1">
      <c r="A141" s="93" t="s">
        <v>150</v>
      </c>
      <c r="B141" s="48">
        <v>650</v>
      </c>
      <c r="C141" s="119">
        <v>4</v>
      </c>
      <c r="D141" s="131">
        <v>9</v>
      </c>
      <c r="E141" s="135" t="s">
        <v>199</v>
      </c>
      <c r="F141" s="133"/>
      <c r="G141" s="121">
        <f>G142</f>
        <v>1483</v>
      </c>
      <c r="H141" s="121">
        <f>H142</f>
        <v>1483</v>
      </c>
      <c r="I141" s="56"/>
      <c r="J141" s="56"/>
    </row>
    <row r="142" spans="1:10" ht="30.75" customHeight="1">
      <c r="A142" s="93" t="s">
        <v>129</v>
      </c>
      <c r="B142" s="48">
        <v>650</v>
      </c>
      <c r="C142" s="119">
        <v>4</v>
      </c>
      <c r="D142" s="131">
        <v>9</v>
      </c>
      <c r="E142" s="135" t="s">
        <v>199</v>
      </c>
      <c r="F142" s="133">
        <v>200</v>
      </c>
      <c r="G142" s="121">
        <f>G143</f>
        <v>1483</v>
      </c>
      <c r="H142" s="121">
        <f>H143</f>
        <v>1483</v>
      </c>
      <c r="I142" s="56"/>
      <c r="J142" s="56"/>
    </row>
    <row r="143" spans="1:10" ht="42" customHeight="1">
      <c r="A143" s="93" t="s">
        <v>105</v>
      </c>
      <c r="B143" s="48">
        <v>650</v>
      </c>
      <c r="C143" s="119">
        <v>4</v>
      </c>
      <c r="D143" s="131">
        <v>9</v>
      </c>
      <c r="E143" s="135" t="s">
        <v>199</v>
      </c>
      <c r="F143" s="133">
        <v>240</v>
      </c>
      <c r="G143" s="121">
        <v>1483</v>
      </c>
      <c r="H143" s="121">
        <v>1483</v>
      </c>
      <c r="I143" s="34"/>
      <c r="J143" s="34"/>
    </row>
    <row r="144" spans="1:10" ht="83.25" customHeight="1">
      <c r="A144" s="93" t="s">
        <v>226</v>
      </c>
      <c r="B144" s="48">
        <v>650</v>
      </c>
      <c r="C144" s="119">
        <v>4</v>
      </c>
      <c r="D144" s="131">
        <v>9</v>
      </c>
      <c r="E144" s="135" t="s">
        <v>198</v>
      </c>
      <c r="F144" s="133"/>
      <c r="G144" s="121">
        <f>G145</f>
        <v>1329.1</v>
      </c>
      <c r="H144" s="121">
        <f>H145</f>
        <v>967.3</v>
      </c>
      <c r="I144" s="55"/>
      <c r="J144" s="34"/>
    </row>
    <row r="145" spans="1:10" ht="24.75" customHeight="1">
      <c r="A145" s="93" t="s">
        <v>129</v>
      </c>
      <c r="B145" s="48">
        <v>650</v>
      </c>
      <c r="C145" s="119">
        <v>4</v>
      </c>
      <c r="D145" s="131">
        <v>9</v>
      </c>
      <c r="E145" s="135" t="s">
        <v>198</v>
      </c>
      <c r="F145" s="133">
        <v>200</v>
      </c>
      <c r="G145" s="121">
        <f>G146</f>
        <v>1329.1</v>
      </c>
      <c r="H145" s="121">
        <f>H146</f>
        <v>967.3</v>
      </c>
      <c r="I145" s="56"/>
      <c r="J145" s="34"/>
    </row>
    <row r="146" spans="1:10" ht="36.75" customHeight="1">
      <c r="A146" s="93" t="s">
        <v>105</v>
      </c>
      <c r="B146" s="48">
        <v>650</v>
      </c>
      <c r="C146" s="119">
        <v>4</v>
      </c>
      <c r="D146" s="131">
        <v>9</v>
      </c>
      <c r="E146" s="135" t="s">
        <v>198</v>
      </c>
      <c r="F146" s="133">
        <v>240</v>
      </c>
      <c r="G146" s="121">
        <v>1329.1</v>
      </c>
      <c r="H146" s="121">
        <v>967.3</v>
      </c>
      <c r="I146" s="56"/>
      <c r="J146" s="34"/>
    </row>
    <row r="147" spans="1:10" ht="36.75" customHeight="1">
      <c r="A147" s="93" t="s">
        <v>204</v>
      </c>
      <c r="B147" s="48">
        <v>650</v>
      </c>
      <c r="C147" s="119">
        <v>4</v>
      </c>
      <c r="D147" s="131">
        <v>9</v>
      </c>
      <c r="E147" s="135" t="s">
        <v>205</v>
      </c>
      <c r="F147" s="133"/>
      <c r="G147" s="121">
        <f>G148</f>
        <v>12539.7</v>
      </c>
      <c r="H147" s="121">
        <f>H148</f>
        <v>12539.7</v>
      </c>
      <c r="I147" s="56"/>
      <c r="J147" s="34"/>
    </row>
    <row r="148" spans="1:10" ht="36.75" customHeight="1">
      <c r="A148" s="93" t="s">
        <v>129</v>
      </c>
      <c r="B148" s="48">
        <v>650</v>
      </c>
      <c r="C148" s="119">
        <v>4</v>
      </c>
      <c r="D148" s="131">
        <v>9</v>
      </c>
      <c r="E148" s="135" t="s">
        <v>205</v>
      </c>
      <c r="F148" s="133">
        <v>200</v>
      </c>
      <c r="G148" s="121">
        <f>G149</f>
        <v>12539.7</v>
      </c>
      <c r="H148" s="121">
        <f>H149</f>
        <v>12539.7</v>
      </c>
      <c r="I148" s="56"/>
      <c r="J148" s="34"/>
    </row>
    <row r="149" spans="1:10" ht="36.75" customHeight="1">
      <c r="A149" s="93" t="s">
        <v>105</v>
      </c>
      <c r="B149" s="48">
        <v>650</v>
      </c>
      <c r="C149" s="119">
        <v>4</v>
      </c>
      <c r="D149" s="131">
        <v>9</v>
      </c>
      <c r="E149" s="135" t="s">
        <v>205</v>
      </c>
      <c r="F149" s="133">
        <v>240</v>
      </c>
      <c r="G149" s="121">
        <v>12539.7</v>
      </c>
      <c r="H149" s="121">
        <v>12539.7</v>
      </c>
      <c r="I149" s="56"/>
      <c r="J149" s="34"/>
    </row>
    <row r="150" spans="1:10" ht="36.75" customHeight="1">
      <c r="A150" s="93" t="s">
        <v>150</v>
      </c>
      <c r="B150" s="48">
        <v>650</v>
      </c>
      <c r="C150" s="119">
        <v>4</v>
      </c>
      <c r="D150" s="131">
        <v>9</v>
      </c>
      <c r="E150" s="135" t="s">
        <v>185</v>
      </c>
      <c r="F150" s="133"/>
      <c r="G150" s="121">
        <f>G151</f>
        <v>39917.6</v>
      </c>
      <c r="H150" s="121">
        <f>H151</f>
        <v>4598.6</v>
      </c>
      <c r="I150" s="56"/>
      <c r="J150" s="34"/>
    </row>
    <row r="151" spans="1:10" ht="36.75" customHeight="1">
      <c r="A151" s="93" t="s">
        <v>129</v>
      </c>
      <c r="B151" s="48">
        <v>650</v>
      </c>
      <c r="C151" s="119">
        <v>4</v>
      </c>
      <c r="D151" s="131">
        <v>9</v>
      </c>
      <c r="E151" s="135" t="s">
        <v>185</v>
      </c>
      <c r="F151" s="133">
        <v>200</v>
      </c>
      <c r="G151" s="121">
        <f>G152</f>
        <v>39917.6</v>
      </c>
      <c r="H151" s="121">
        <f>H152</f>
        <v>4598.6</v>
      </c>
      <c r="I151" s="56"/>
      <c r="J151" s="34"/>
    </row>
    <row r="152" spans="1:10" ht="36.75" customHeight="1">
      <c r="A152" s="93" t="s">
        <v>176</v>
      </c>
      <c r="B152" s="48">
        <v>650</v>
      </c>
      <c r="C152" s="119">
        <v>4</v>
      </c>
      <c r="D152" s="131">
        <v>9</v>
      </c>
      <c r="E152" s="135" t="s">
        <v>185</v>
      </c>
      <c r="F152" s="133">
        <v>240</v>
      </c>
      <c r="G152" s="121">
        <v>39917.6</v>
      </c>
      <c r="H152" s="121">
        <v>4598.6</v>
      </c>
      <c r="I152" s="56"/>
      <c r="J152" s="34"/>
    </row>
    <row r="153" spans="1:10" ht="16.5" customHeight="1">
      <c r="A153" s="93" t="s">
        <v>120</v>
      </c>
      <c r="B153" s="48">
        <v>650</v>
      </c>
      <c r="C153" s="119">
        <v>4</v>
      </c>
      <c r="D153" s="131">
        <v>9</v>
      </c>
      <c r="E153" s="135" t="s">
        <v>125</v>
      </c>
      <c r="F153" s="133"/>
      <c r="G153" s="121">
        <f>G154</f>
        <v>5117.8</v>
      </c>
      <c r="H153" s="121">
        <f>H154</f>
        <v>5117.8</v>
      </c>
      <c r="I153" s="56"/>
      <c r="J153" s="34"/>
    </row>
    <row r="154" spans="1:10" ht="27.75" customHeight="1">
      <c r="A154" s="93" t="s">
        <v>129</v>
      </c>
      <c r="B154" s="48">
        <v>650</v>
      </c>
      <c r="C154" s="119">
        <v>4</v>
      </c>
      <c r="D154" s="131">
        <v>9</v>
      </c>
      <c r="E154" s="135" t="s">
        <v>125</v>
      </c>
      <c r="F154" s="133">
        <v>200</v>
      </c>
      <c r="G154" s="121">
        <f>G155</f>
        <v>5117.8</v>
      </c>
      <c r="H154" s="121">
        <f>H155</f>
        <v>5117.8</v>
      </c>
      <c r="I154" s="56"/>
      <c r="J154" s="34"/>
    </row>
    <row r="155" spans="1:10" ht="13.5" customHeight="1">
      <c r="A155" s="93" t="s">
        <v>105</v>
      </c>
      <c r="B155" s="48">
        <v>650</v>
      </c>
      <c r="C155" s="119">
        <v>4</v>
      </c>
      <c r="D155" s="131">
        <v>9</v>
      </c>
      <c r="E155" s="135" t="s">
        <v>125</v>
      </c>
      <c r="F155" s="133">
        <v>240</v>
      </c>
      <c r="G155" s="121">
        <v>5117.8</v>
      </c>
      <c r="H155" s="121">
        <v>5117.8</v>
      </c>
      <c r="I155" s="56"/>
      <c r="J155" s="34"/>
    </row>
    <row r="156" spans="1:10" ht="18.75" customHeight="1">
      <c r="A156" s="104" t="s">
        <v>89</v>
      </c>
      <c r="B156" s="54">
        <v>650</v>
      </c>
      <c r="C156" s="127">
        <v>4</v>
      </c>
      <c r="D156" s="128">
        <v>10</v>
      </c>
      <c r="E156" s="129"/>
      <c r="F156" s="130"/>
      <c r="G156" s="123">
        <f aca="true" t="shared" si="8" ref="G156:H160">G157</f>
        <v>910.7</v>
      </c>
      <c r="H156" s="123">
        <f t="shared" si="8"/>
        <v>910.7</v>
      </c>
      <c r="I156" s="56"/>
      <c r="J156" s="34"/>
    </row>
    <row r="157" spans="1:10" ht="15.75" customHeight="1">
      <c r="A157" s="102" t="s">
        <v>85</v>
      </c>
      <c r="B157" s="48">
        <v>650</v>
      </c>
      <c r="C157" s="119">
        <v>4</v>
      </c>
      <c r="D157" s="131">
        <v>10</v>
      </c>
      <c r="E157" s="132">
        <v>4000000000</v>
      </c>
      <c r="F157" s="130"/>
      <c r="G157" s="121">
        <f t="shared" si="8"/>
        <v>910.7</v>
      </c>
      <c r="H157" s="121">
        <f t="shared" si="8"/>
        <v>910.7</v>
      </c>
      <c r="I157" s="34"/>
      <c r="J157" s="34"/>
    </row>
    <row r="158" spans="1:10" ht="37.5" customHeight="1">
      <c r="A158" s="102" t="s">
        <v>84</v>
      </c>
      <c r="B158" s="48">
        <v>650</v>
      </c>
      <c r="C158" s="119">
        <v>4</v>
      </c>
      <c r="D158" s="131">
        <v>10</v>
      </c>
      <c r="E158" s="132">
        <v>4010000000</v>
      </c>
      <c r="F158" s="133"/>
      <c r="G158" s="121">
        <f t="shared" si="8"/>
        <v>910.7</v>
      </c>
      <c r="H158" s="121">
        <f t="shared" si="8"/>
        <v>910.7</v>
      </c>
      <c r="I158" s="34"/>
      <c r="J158" s="34"/>
    </row>
    <row r="159" spans="1:10" ht="29.25" customHeight="1">
      <c r="A159" s="102" t="s">
        <v>95</v>
      </c>
      <c r="B159" s="48">
        <v>650</v>
      </c>
      <c r="C159" s="119">
        <v>4</v>
      </c>
      <c r="D159" s="131">
        <v>10</v>
      </c>
      <c r="E159" s="132">
        <v>4010002400</v>
      </c>
      <c r="F159" s="133"/>
      <c r="G159" s="121">
        <f t="shared" si="8"/>
        <v>910.7</v>
      </c>
      <c r="H159" s="121">
        <f t="shared" si="8"/>
        <v>910.7</v>
      </c>
      <c r="I159" s="55"/>
      <c r="J159" s="34"/>
    </row>
    <row r="160" spans="1:10" ht="30" customHeight="1">
      <c r="A160" s="102" t="s">
        <v>129</v>
      </c>
      <c r="B160" s="48">
        <v>650</v>
      </c>
      <c r="C160" s="119">
        <v>4</v>
      </c>
      <c r="D160" s="131">
        <v>10</v>
      </c>
      <c r="E160" s="132">
        <v>4010002400</v>
      </c>
      <c r="F160" s="133">
        <v>200</v>
      </c>
      <c r="G160" s="121">
        <f t="shared" si="8"/>
        <v>910.7</v>
      </c>
      <c r="H160" s="121">
        <f t="shared" si="8"/>
        <v>910.7</v>
      </c>
      <c r="I160" s="55"/>
      <c r="J160" s="34"/>
    </row>
    <row r="161" spans="1:10" ht="37.5" customHeight="1">
      <c r="A161" s="102" t="s">
        <v>105</v>
      </c>
      <c r="B161" s="48">
        <v>650</v>
      </c>
      <c r="C161" s="119">
        <v>4</v>
      </c>
      <c r="D161" s="131">
        <v>10</v>
      </c>
      <c r="E161" s="132">
        <v>4010002400</v>
      </c>
      <c r="F161" s="133">
        <v>240</v>
      </c>
      <c r="G161" s="121">
        <v>910.7</v>
      </c>
      <c r="H161" s="121">
        <v>910.7</v>
      </c>
      <c r="I161" s="55"/>
      <c r="J161" s="34"/>
    </row>
    <row r="162" spans="1:10" ht="27.75" customHeight="1">
      <c r="A162" s="93" t="s">
        <v>17</v>
      </c>
      <c r="B162" s="54">
        <v>650</v>
      </c>
      <c r="C162" s="127">
        <v>4</v>
      </c>
      <c r="D162" s="128">
        <v>12</v>
      </c>
      <c r="E162" s="129"/>
      <c r="F162" s="130"/>
      <c r="G162" s="123">
        <f>G164</f>
        <v>383</v>
      </c>
      <c r="H162" s="123">
        <f>H164</f>
        <v>83.7</v>
      </c>
      <c r="I162" s="55"/>
      <c r="J162" s="34"/>
    </row>
    <row r="163" spans="1:10" ht="18" customHeight="1">
      <c r="A163" s="102" t="s">
        <v>85</v>
      </c>
      <c r="B163" s="48">
        <v>650</v>
      </c>
      <c r="C163" s="119">
        <v>4</v>
      </c>
      <c r="D163" s="131">
        <v>12</v>
      </c>
      <c r="E163" s="132">
        <v>4000000000</v>
      </c>
      <c r="F163" s="130"/>
      <c r="G163" s="121">
        <f>G164</f>
        <v>383</v>
      </c>
      <c r="H163" s="121">
        <f>H164</f>
        <v>83.7</v>
      </c>
      <c r="I163" s="55"/>
      <c r="J163" s="34"/>
    </row>
    <row r="164" spans="1:10" ht="28.5" customHeight="1">
      <c r="A164" s="102" t="s">
        <v>73</v>
      </c>
      <c r="B164" s="48">
        <v>650</v>
      </c>
      <c r="C164" s="119">
        <v>4</v>
      </c>
      <c r="D164" s="131">
        <v>12</v>
      </c>
      <c r="E164" s="132">
        <v>4030000000</v>
      </c>
      <c r="F164" s="130"/>
      <c r="G164" s="121">
        <f>G165</f>
        <v>383</v>
      </c>
      <c r="H164" s="121">
        <f>H165</f>
        <v>83.7</v>
      </c>
      <c r="I164" s="55"/>
      <c r="J164" s="34"/>
    </row>
    <row r="165" spans="1:10" ht="20.25" customHeight="1">
      <c r="A165" s="102" t="s">
        <v>151</v>
      </c>
      <c r="B165" s="48">
        <v>650</v>
      </c>
      <c r="C165" s="119">
        <v>4</v>
      </c>
      <c r="D165" s="131">
        <v>12</v>
      </c>
      <c r="E165" s="132">
        <v>4030089182</v>
      </c>
      <c r="F165" s="130"/>
      <c r="G165" s="121">
        <f>G167</f>
        <v>383</v>
      </c>
      <c r="H165" s="121">
        <f>H167</f>
        <v>83.7</v>
      </c>
      <c r="I165" s="55"/>
      <c r="J165" s="34"/>
    </row>
    <row r="166" spans="1:10" ht="28.5" customHeight="1">
      <c r="A166" s="93" t="s">
        <v>129</v>
      </c>
      <c r="B166" s="48">
        <v>650</v>
      </c>
      <c r="C166" s="119">
        <v>4</v>
      </c>
      <c r="D166" s="131">
        <v>12</v>
      </c>
      <c r="E166" s="132">
        <v>4030089182</v>
      </c>
      <c r="F166" s="133">
        <v>200</v>
      </c>
      <c r="G166" s="121">
        <f>G167</f>
        <v>383</v>
      </c>
      <c r="H166" s="121">
        <f>H167</f>
        <v>83.7</v>
      </c>
      <c r="I166" s="34"/>
      <c r="J166" s="34"/>
    </row>
    <row r="167" spans="1:10" ht="39.75" customHeight="1">
      <c r="A167" s="93" t="s">
        <v>105</v>
      </c>
      <c r="B167" s="48">
        <v>650</v>
      </c>
      <c r="C167" s="119">
        <v>4</v>
      </c>
      <c r="D167" s="131">
        <v>12</v>
      </c>
      <c r="E167" s="132">
        <v>4030089182</v>
      </c>
      <c r="F167" s="133">
        <v>240</v>
      </c>
      <c r="G167" s="121">
        <v>383</v>
      </c>
      <c r="H167" s="121">
        <v>83.7</v>
      </c>
      <c r="I167" s="34"/>
      <c r="J167" s="47"/>
    </row>
    <row r="168" spans="1:10" ht="17.25" customHeight="1">
      <c r="A168" s="126" t="s">
        <v>74</v>
      </c>
      <c r="B168" s="54">
        <v>650</v>
      </c>
      <c r="C168" s="127">
        <v>5</v>
      </c>
      <c r="D168" s="128"/>
      <c r="E168" s="130"/>
      <c r="F168" s="130"/>
      <c r="G168" s="123">
        <f>G169+G175+G191</f>
        <v>62648.6</v>
      </c>
      <c r="H168" s="123">
        <f>H169+H175+H191</f>
        <v>57126.3</v>
      </c>
      <c r="I168" s="34">
        <v>9344.8</v>
      </c>
      <c r="J168" s="34"/>
    </row>
    <row r="169" spans="1:10" ht="21" customHeight="1">
      <c r="A169" s="93" t="s">
        <v>45</v>
      </c>
      <c r="B169" s="54">
        <v>650</v>
      </c>
      <c r="C169" s="127">
        <v>5</v>
      </c>
      <c r="D169" s="128">
        <v>1</v>
      </c>
      <c r="E169" s="130"/>
      <c r="F169" s="130"/>
      <c r="G169" s="123">
        <f aca="true" t="shared" si="9" ref="G169:H173">G170</f>
        <v>749</v>
      </c>
      <c r="H169" s="123">
        <f t="shared" si="9"/>
        <v>625.8</v>
      </c>
      <c r="I169" s="34"/>
      <c r="J169" s="34"/>
    </row>
    <row r="170" spans="1:10" ht="14.25" customHeight="1">
      <c r="A170" s="102" t="s">
        <v>85</v>
      </c>
      <c r="B170" s="48">
        <v>650</v>
      </c>
      <c r="C170" s="119">
        <v>5</v>
      </c>
      <c r="D170" s="131">
        <v>1</v>
      </c>
      <c r="E170" s="133">
        <v>4000000000</v>
      </c>
      <c r="F170" s="133"/>
      <c r="G170" s="121">
        <f t="shared" si="9"/>
        <v>749</v>
      </c>
      <c r="H170" s="121">
        <f t="shared" si="9"/>
        <v>625.8</v>
      </c>
      <c r="I170" s="34"/>
      <c r="J170" s="34"/>
    </row>
    <row r="171" spans="1:10" ht="12" customHeight="1">
      <c r="A171" s="93" t="s">
        <v>96</v>
      </c>
      <c r="B171" s="48">
        <v>650</v>
      </c>
      <c r="C171" s="119">
        <v>5</v>
      </c>
      <c r="D171" s="131">
        <v>1</v>
      </c>
      <c r="E171" s="133">
        <v>4060000000</v>
      </c>
      <c r="F171" s="133"/>
      <c r="G171" s="121">
        <f t="shared" si="9"/>
        <v>749</v>
      </c>
      <c r="H171" s="121">
        <f t="shared" si="9"/>
        <v>625.8</v>
      </c>
      <c r="I171" s="34"/>
      <c r="J171" s="34"/>
    </row>
    <row r="172" spans="1:10" ht="15" customHeight="1">
      <c r="A172" s="93" t="s">
        <v>92</v>
      </c>
      <c r="B172" s="48">
        <v>650</v>
      </c>
      <c r="C172" s="119">
        <v>5</v>
      </c>
      <c r="D172" s="131">
        <v>1</v>
      </c>
      <c r="E172" s="133">
        <v>4060099990</v>
      </c>
      <c r="F172" s="130"/>
      <c r="G172" s="121">
        <f t="shared" si="9"/>
        <v>749</v>
      </c>
      <c r="H172" s="121">
        <f t="shared" si="9"/>
        <v>625.8</v>
      </c>
      <c r="I172" s="34"/>
      <c r="J172" s="34"/>
    </row>
    <row r="173" spans="1:10" ht="28.5" customHeight="1">
      <c r="A173" s="93" t="s">
        <v>129</v>
      </c>
      <c r="B173" s="48">
        <v>650</v>
      </c>
      <c r="C173" s="119">
        <v>5</v>
      </c>
      <c r="D173" s="131">
        <v>1</v>
      </c>
      <c r="E173" s="133">
        <v>4060099990</v>
      </c>
      <c r="F173" s="133">
        <v>200</v>
      </c>
      <c r="G173" s="121">
        <f t="shared" si="9"/>
        <v>749</v>
      </c>
      <c r="H173" s="121">
        <f t="shared" si="9"/>
        <v>625.8</v>
      </c>
      <c r="I173" s="34"/>
      <c r="J173" s="34"/>
    </row>
    <row r="174" spans="1:10" ht="40.5" customHeight="1">
      <c r="A174" s="93" t="s">
        <v>105</v>
      </c>
      <c r="B174" s="48">
        <v>650</v>
      </c>
      <c r="C174" s="119">
        <v>5</v>
      </c>
      <c r="D174" s="131">
        <v>1</v>
      </c>
      <c r="E174" s="133">
        <v>4060099990</v>
      </c>
      <c r="F174" s="133">
        <v>240</v>
      </c>
      <c r="G174" s="121">
        <v>749</v>
      </c>
      <c r="H174" s="121">
        <v>625.8</v>
      </c>
      <c r="I174" s="56"/>
      <c r="J174" s="34"/>
    </row>
    <row r="175" spans="1:10" ht="21" customHeight="1">
      <c r="A175" s="72" t="s">
        <v>23</v>
      </c>
      <c r="B175" s="54">
        <v>650</v>
      </c>
      <c r="C175" s="127">
        <v>5</v>
      </c>
      <c r="D175" s="128">
        <v>2</v>
      </c>
      <c r="E175" s="130"/>
      <c r="F175" s="130"/>
      <c r="G175" s="123">
        <f>G176</f>
        <v>18464.9</v>
      </c>
      <c r="H175" s="123">
        <f>H176</f>
        <v>32280.5</v>
      </c>
      <c r="I175" s="55"/>
      <c r="J175" s="34"/>
    </row>
    <row r="176" spans="1:10" ht="19.5" customHeight="1">
      <c r="A176" s="102" t="s">
        <v>85</v>
      </c>
      <c r="B176" s="48">
        <v>650</v>
      </c>
      <c r="C176" s="119">
        <v>5</v>
      </c>
      <c r="D176" s="131">
        <v>2</v>
      </c>
      <c r="E176" s="133">
        <v>4000000000</v>
      </c>
      <c r="F176" s="133"/>
      <c r="G176" s="121">
        <f>G177</f>
        <v>18464.9</v>
      </c>
      <c r="H176" s="121">
        <f>H177</f>
        <v>32280.5</v>
      </c>
      <c r="I176" s="34"/>
      <c r="J176" s="34"/>
    </row>
    <row r="177" spans="1:10" ht="23.25" customHeight="1">
      <c r="A177" s="93" t="s">
        <v>103</v>
      </c>
      <c r="B177" s="48">
        <v>650</v>
      </c>
      <c r="C177" s="119">
        <v>5</v>
      </c>
      <c r="D177" s="131">
        <v>2</v>
      </c>
      <c r="E177" s="133">
        <v>4060000000</v>
      </c>
      <c r="F177" s="133"/>
      <c r="G177" s="121">
        <f>G178+G182+G188+G185</f>
        <v>18464.9</v>
      </c>
      <c r="H177" s="121">
        <f>H178+H182+H188+H185</f>
        <v>32280.5</v>
      </c>
      <c r="I177" s="55"/>
      <c r="J177" s="34"/>
    </row>
    <row r="178" spans="1:10" ht="19.5" customHeight="1">
      <c r="A178" s="93" t="s">
        <v>168</v>
      </c>
      <c r="B178" s="48">
        <v>650</v>
      </c>
      <c r="C178" s="119">
        <v>5</v>
      </c>
      <c r="D178" s="131">
        <v>2</v>
      </c>
      <c r="E178" s="133">
        <v>4060061100</v>
      </c>
      <c r="F178" s="133"/>
      <c r="G178" s="121">
        <f aca="true" t="shared" si="10" ref="G178:H180">G179</f>
        <v>4536</v>
      </c>
      <c r="H178" s="121">
        <f t="shared" si="10"/>
        <v>4536</v>
      </c>
      <c r="I178" s="34"/>
      <c r="J178" s="34"/>
    </row>
    <row r="179" spans="1:10" ht="23.25" customHeight="1">
      <c r="A179" s="106" t="s">
        <v>65</v>
      </c>
      <c r="B179" s="48">
        <v>650</v>
      </c>
      <c r="C179" s="119">
        <v>5</v>
      </c>
      <c r="D179" s="131">
        <v>2</v>
      </c>
      <c r="E179" s="133">
        <v>4060061100</v>
      </c>
      <c r="F179" s="133">
        <v>800</v>
      </c>
      <c r="G179" s="121">
        <f t="shared" si="10"/>
        <v>4536</v>
      </c>
      <c r="H179" s="121">
        <f t="shared" si="10"/>
        <v>4536</v>
      </c>
      <c r="I179" s="34"/>
      <c r="J179" s="34"/>
    </row>
    <row r="180" spans="1:10" ht="66" customHeight="1">
      <c r="A180" s="120" t="s">
        <v>137</v>
      </c>
      <c r="B180" s="48">
        <v>650</v>
      </c>
      <c r="C180" s="119">
        <v>5</v>
      </c>
      <c r="D180" s="131">
        <v>2</v>
      </c>
      <c r="E180" s="133">
        <v>4060061100</v>
      </c>
      <c r="F180" s="133">
        <v>810</v>
      </c>
      <c r="G180" s="121">
        <f t="shared" si="10"/>
        <v>4536</v>
      </c>
      <c r="H180" s="121">
        <f t="shared" si="10"/>
        <v>4536</v>
      </c>
      <c r="I180" s="56"/>
      <c r="J180" s="34"/>
    </row>
    <row r="181" spans="1:10" ht="63" customHeight="1">
      <c r="A181" s="105" t="s">
        <v>138</v>
      </c>
      <c r="B181" s="48">
        <v>650</v>
      </c>
      <c r="C181" s="119">
        <v>5</v>
      </c>
      <c r="D181" s="131">
        <v>2</v>
      </c>
      <c r="E181" s="133">
        <v>4060061100</v>
      </c>
      <c r="F181" s="133">
        <v>811</v>
      </c>
      <c r="G181" s="121">
        <v>4536</v>
      </c>
      <c r="H181" s="121">
        <v>4536</v>
      </c>
      <c r="I181" s="56"/>
      <c r="J181" s="34"/>
    </row>
    <row r="182" spans="1:10" ht="27" customHeight="1">
      <c r="A182" s="93" t="s">
        <v>153</v>
      </c>
      <c r="B182" s="48">
        <v>650</v>
      </c>
      <c r="C182" s="119">
        <v>5</v>
      </c>
      <c r="D182" s="131">
        <v>2</v>
      </c>
      <c r="E182" s="133">
        <v>4060089101</v>
      </c>
      <c r="F182" s="133"/>
      <c r="G182" s="121">
        <f>G183</f>
        <v>304</v>
      </c>
      <c r="H182" s="121">
        <f>H183</f>
        <v>304</v>
      </c>
      <c r="I182" s="34"/>
      <c r="J182" s="34"/>
    </row>
    <row r="183" spans="1:10" ht="28.5" customHeight="1">
      <c r="A183" s="93" t="s">
        <v>129</v>
      </c>
      <c r="B183" s="48">
        <v>650</v>
      </c>
      <c r="C183" s="119">
        <v>5</v>
      </c>
      <c r="D183" s="131">
        <v>2</v>
      </c>
      <c r="E183" s="133">
        <v>4060089101</v>
      </c>
      <c r="F183" s="133">
        <v>200</v>
      </c>
      <c r="G183" s="121">
        <f>G184</f>
        <v>304</v>
      </c>
      <c r="H183" s="121">
        <f>H184</f>
        <v>304</v>
      </c>
      <c r="I183" s="34"/>
      <c r="J183" s="34"/>
    </row>
    <row r="184" spans="1:10" ht="42" customHeight="1">
      <c r="A184" s="93" t="s">
        <v>105</v>
      </c>
      <c r="B184" s="48">
        <v>650</v>
      </c>
      <c r="C184" s="119">
        <v>5</v>
      </c>
      <c r="D184" s="131">
        <v>2</v>
      </c>
      <c r="E184" s="133">
        <v>4060089101</v>
      </c>
      <c r="F184" s="133">
        <v>240</v>
      </c>
      <c r="G184" s="121">
        <v>304</v>
      </c>
      <c r="H184" s="121">
        <v>304</v>
      </c>
      <c r="I184" s="56"/>
      <c r="J184" s="34"/>
    </row>
    <row r="185" spans="1:10" ht="42.75" customHeight="1">
      <c r="A185" s="93" t="s">
        <v>193</v>
      </c>
      <c r="B185" s="48">
        <v>650</v>
      </c>
      <c r="C185" s="119">
        <v>5</v>
      </c>
      <c r="D185" s="131">
        <v>2</v>
      </c>
      <c r="E185" s="133">
        <v>4060089103</v>
      </c>
      <c r="F185" s="133"/>
      <c r="G185" s="121">
        <f>G186</f>
        <v>2500</v>
      </c>
      <c r="H185" s="121">
        <f>H186</f>
        <v>13715.6</v>
      </c>
      <c r="I185" s="56"/>
      <c r="J185" s="34"/>
    </row>
    <row r="186" spans="1:10" ht="65.25" customHeight="1">
      <c r="A186" s="120" t="s">
        <v>137</v>
      </c>
      <c r="B186" s="48">
        <v>650</v>
      </c>
      <c r="C186" s="119">
        <v>5</v>
      </c>
      <c r="D186" s="131">
        <v>2</v>
      </c>
      <c r="E186" s="133">
        <v>4060089103</v>
      </c>
      <c r="F186" s="133">
        <v>810</v>
      </c>
      <c r="G186" s="121">
        <f>G187</f>
        <v>2500</v>
      </c>
      <c r="H186" s="121">
        <f>H187</f>
        <v>13715.6</v>
      </c>
      <c r="I186" s="56"/>
      <c r="J186" s="34"/>
    </row>
    <row r="187" spans="1:10" ht="63.75" customHeight="1">
      <c r="A187" s="105" t="s">
        <v>138</v>
      </c>
      <c r="B187" s="48">
        <v>650</v>
      </c>
      <c r="C187" s="119">
        <v>5</v>
      </c>
      <c r="D187" s="131">
        <v>2</v>
      </c>
      <c r="E187" s="133">
        <v>4060089103</v>
      </c>
      <c r="F187" s="133">
        <v>811</v>
      </c>
      <c r="G187" s="121">
        <v>2500</v>
      </c>
      <c r="H187" s="121">
        <v>13715.6</v>
      </c>
      <c r="I187" s="56"/>
      <c r="J187" s="34"/>
    </row>
    <row r="188" spans="1:10" ht="14.25" customHeight="1">
      <c r="A188" s="93" t="s">
        <v>92</v>
      </c>
      <c r="B188" s="48">
        <v>650</v>
      </c>
      <c r="C188" s="119">
        <v>5</v>
      </c>
      <c r="D188" s="131">
        <v>2</v>
      </c>
      <c r="E188" s="133">
        <v>4060099990</v>
      </c>
      <c r="F188" s="130"/>
      <c r="G188" s="121">
        <f>G189</f>
        <v>11124.9</v>
      </c>
      <c r="H188" s="121">
        <f>H189</f>
        <v>13724.9</v>
      </c>
      <c r="I188" s="34"/>
      <c r="J188" s="34"/>
    </row>
    <row r="189" spans="1:10" ht="29.25" customHeight="1">
      <c r="A189" s="93" t="s">
        <v>129</v>
      </c>
      <c r="B189" s="48">
        <v>650</v>
      </c>
      <c r="C189" s="119">
        <v>5</v>
      </c>
      <c r="D189" s="131">
        <v>2</v>
      </c>
      <c r="E189" s="133">
        <v>4060099990</v>
      </c>
      <c r="F189" s="133">
        <v>200</v>
      </c>
      <c r="G189" s="121">
        <f>G190</f>
        <v>11124.9</v>
      </c>
      <c r="H189" s="121">
        <f>H190</f>
        <v>13724.9</v>
      </c>
      <c r="I189" s="34"/>
      <c r="J189" s="56"/>
    </row>
    <row r="190" spans="1:10" ht="41.25" customHeight="1">
      <c r="A190" s="93" t="s">
        <v>105</v>
      </c>
      <c r="B190" s="48">
        <v>650</v>
      </c>
      <c r="C190" s="119">
        <v>5</v>
      </c>
      <c r="D190" s="131">
        <v>2</v>
      </c>
      <c r="E190" s="133">
        <v>4060099990</v>
      </c>
      <c r="F190" s="133">
        <v>240</v>
      </c>
      <c r="G190" s="121">
        <v>11124.9</v>
      </c>
      <c r="H190" s="121">
        <v>13724.9</v>
      </c>
      <c r="I190" s="34"/>
      <c r="J190" s="56"/>
    </row>
    <row r="191" spans="1:10" ht="19.5" customHeight="1">
      <c r="A191" s="93" t="s">
        <v>42</v>
      </c>
      <c r="B191" s="54">
        <v>650</v>
      </c>
      <c r="C191" s="127">
        <v>5</v>
      </c>
      <c r="D191" s="128">
        <v>3</v>
      </c>
      <c r="E191" s="130"/>
      <c r="F191" s="130"/>
      <c r="G191" s="123">
        <f aca="true" t="shared" si="11" ref="G191:H195">G192</f>
        <v>43434.7</v>
      </c>
      <c r="H191" s="123">
        <f t="shared" si="11"/>
        <v>24220</v>
      </c>
      <c r="I191" s="34">
        <v>9344.8</v>
      </c>
      <c r="J191" s="56"/>
    </row>
    <row r="192" spans="1:10" ht="19.5" customHeight="1">
      <c r="A192" s="93" t="s">
        <v>72</v>
      </c>
      <c r="B192" s="48">
        <v>650</v>
      </c>
      <c r="C192" s="119">
        <v>5</v>
      </c>
      <c r="D192" s="131">
        <v>3</v>
      </c>
      <c r="E192" s="133">
        <v>4000000000</v>
      </c>
      <c r="F192" s="133"/>
      <c r="G192" s="121">
        <f t="shared" si="11"/>
        <v>43434.7</v>
      </c>
      <c r="H192" s="121">
        <f t="shared" si="11"/>
        <v>24220</v>
      </c>
      <c r="I192" s="34">
        <f>I193</f>
        <v>9344.8</v>
      </c>
      <c r="J192" s="56"/>
    </row>
    <row r="193" spans="1:10" ht="30.75" customHeight="1">
      <c r="A193" s="93" t="s">
        <v>102</v>
      </c>
      <c r="B193" s="48">
        <v>650</v>
      </c>
      <c r="C193" s="119">
        <v>5</v>
      </c>
      <c r="D193" s="131">
        <v>3</v>
      </c>
      <c r="E193" s="133">
        <v>4060000000</v>
      </c>
      <c r="F193" s="133"/>
      <c r="G193" s="121">
        <f t="shared" si="11"/>
        <v>43434.7</v>
      </c>
      <c r="H193" s="121">
        <f>H194+H202+H197+H199</f>
        <v>24220</v>
      </c>
      <c r="I193" s="34">
        <v>9344.8</v>
      </c>
      <c r="J193" s="56"/>
    </row>
    <row r="194" spans="1:10" ht="17.25" customHeight="1">
      <c r="A194" s="93" t="s">
        <v>97</v>
      </c>
      <c r="B194" s="48">
        <v>650</v>
      </c>
      <c r="C194" s="119">
        <v>5</v>
      </c>
      <c r="D194" s="131">
        <v>3</v>
      </c>
      <c r="E194" s="133">
        <v>4060099990</v>
      </c>
      <c r="F194" s="133"/>
      <c r="G194" s="121">
        <f t="shared" si="11"/>
        <v>43434.7</v>
      </c>
      <c r="H194" s="121">
        <f t="shared" si="11"/>
        <v>13225.9</v>
      </c>
      <c r="I194" s="123"/>
      <c r="J194" s="56"/>
    </row>
    <row r="195" spans="1:10" ht="29.25" customHeight="1">
      <c r="A195" s="93" t="s">
        <v>129</v>
      </c>
      <c r="B195" s="48">
        <v>650</v>
      </c>
      <c r="C195" s="119">
        <v>5</v>
      </c>
      <c r="D195" s="131">
        <v>3</v>
      </c>
      <c r="E195" s="133">
        <v>4060099990</v>
      </c>
      <c r="F195" s="133">
        <v>200</v>
      </c>
      <c r="G195" s="121">
        <f t="shared" si="11"/>
        <v>43434.7</v>
      </c>
      <c r="H195" s="121">
        <f t="shared" si="11"/>
        <v>13225.9</v>
      </c>
      <c r="I195" s="121"/>
      <c r="J195" s="56"/>
    </row>
    <row r="196" spans="1:10" ht="41.25" customHeight="1">
      <c r="A196" s="93" t="s">
        <v>105</v>
      </c>
      <c r="B196" s="48">
        <v>650</v>
      </c>
      <c r="C196" s="119">
        <v>5</v>
      </c>
      <c r="D196" s="131">
        <v>3</v>
      </c>
      <c r="E196" s="133">
        <v>4060099990</v>
      </c>
      <c r="F196" s="133">
        <v>240</v>
      </c>
      <c r="G196" s="121">
        <v>43434.7</v>
      </c>
      <c r="H196" s="121">
        <v>13225.9</v>
      </c>
      <c r="I196" s="121"/>
      <c r="J196" s="56"/>
    </row>
    <row r="197" spans="1:10" ht="19.5" customHeight="1">
      <c r="A197" s="93" t="s">
        <v>65</v>
      </c>
      <c r="B197" s="48">
        <v>650</v>
      </c>
      <c r="C197" s="119">
        <v>5</v>
      </c>
      <c r="D197" s="131">
        <v>3</v>
      </c>
      <c r="E197" s="133">
        <v>4060099990</v>
      </c>
      <c r="F197" s="133">
        <v>800</v>
      </c>
      <c r="G197" s="121"/>
      <c r="H197" s="121">
        <v>0.2</v>
      </c>
      <c r="I197" s="121"/>
      <c r="J197" s="56"/>
    </row>
    <row r="198" spans="1:10" ht="24.75" customHeight="1">
      <c r="A198" s="93" t="s">
        <v>66</v>
      </c>
      <c r="B198" s="48">
        <v>650</v>
      </c>
      <c r="C198" s="119">
        <v>5</v>
      </c>
      <c r="D198" s="131">
        <v>3</v>
      </c>
      <c r="E198" s="133">
        <v>4060099990</v>
      </c>
      <c r="F198" s="133">
        <v>850</v>
      </c>
      <c r="G198" s="121"/>
      <c r="H198" s="121">
        <v>0.2</v>
      </c>
      <c r="I198" s="121"/>
      <c r="J198" s="56"/>
    </row>
    <row r="199" spans="1:10" ht="24.75" customHeight="1">
      <c r="A199" s="93" t="s">
        <v>201</v>
      </c>
      <c r="B199" s="48">
        <v>650</v>
      </c>
      <c r="C199" s="119">
        <v>5</v>
      </c>
      <c r="D199" s="131">
        <v>3</v>
      </c>
      <c r="E199" s="134" t="s">
        <v>202</v>
      </c>
      <c r="F199" s="133"/>
      <c r="G199" s="121">
        <v>9344.8</v>
      </c>
      <c r="H199" s="121">
        <v>9344.8</v>
      </c>
      <c r="I199" s="121">
        <v>9344.8</v>
      </c>
      <c r="J199" s="56"/>
    </row>
    <row r="200" spans="1:10" ht="24.75" customHeight="1">
      <c r="A200" s="93" t="s">
        <v>129</v>
      </c>
      <c r="B200" s="48">
        <v>650</v>
      </c>
      <c r="C200" s="119">
        <v>5</v>
      </c>
      <c r="D200" s="131">
        <v>3</v>
      </c>
      <c r="E200" s="134" t="s">
        <v>202</v>
      </c>
      <c r="F200" s="133">
        <v>200</v>
      </c>
      <c r="G200" s="121">
        <v>9344.8</v>
      </c>
      <c r="H200" s="121">
        <v>9344.8</v>
      </c>
      <c r="I200" s="121">
        <v>9344.8</v>
      </c>
      <c r="J200" s="56"/>
    </row>
    <row r="201" spans="1:10" ht="24.75" customHeight="1">
      <c r="A201" s="93" t="s">
        <v>105</v>
      </c>
      <c r="B201" s="48">
        <v>650</v>
      </c>
      <c r="C201" s="119">
        <v>5</v>
      </c>
      <c r="D201" s="131">
        <v>3</v>
      </c>
      <c r="E201" s="134" t="s">
        <v>202</v>
      </c>
      <c r="F201" s="133">
        <v>240</v>
      </c>
      <c r="G201" s="121">
        <v>9344.8</v>
      </c>
      <c r="H201" s="121">
        <v>9344.8</v>
      </c>
      <c r="I201" s="121">
        <v>9344.8</v>
      </c>
      <c r="J201" s="56"/>
    </row>
    <row r="202" spans="1:10" ht="28.5" customHeight="1">
      <c r="A202" s="93" t="s">
        <v>201</v>
      </c>
      <c r="B202" s="48">
        <v>650</v>
      </c>
      <c r="C202" s="119">
        <v>5</v>
      </c>
      <c r="D202" s="131">
        <v>3</v>
      </c>
      <c r="E202" s="134" t="s">
        <v>203</v>
      </c>
      <c r="F202" s="133"/>
      <c r="G202" s="121">
        <v>1649.1</v>
      </c>
      <c r="H202" s="121">
        <v>1649.1</v>
      </c>
      <c r="I202" s="121"/>
      <c r="J202" s="56"/>
    </row>
    <row r="203" spans="1:10" ht="33" customHeight="1">
      <c r="A203" s="93" t="s">
        <v>129</v>
      </c>
      <c r="B203" s="48">
        <v>650</v>
      </c>
      <c r="C203" s="119">
        <v>5</v>
      </c>
      <c r="D203" s="131">
        <v>3</v>
      </c>
      <c r="E203" s="134" t="s">
        <v>203</v>
      </c>
      <c r="F203" s="133">
        <v>200</v>
      </c>
      <c r="G203" s="121">
        <v>1649.1</v>
      </c>
      <c r="H203" s="121">
        <v>1649.1</v>
      </c>
      <c r="I203" s="121"/>
      <c r="J203" s="121"/>
    </row>
    <row r="204" spans="1:10" ht="41.25" customHeight="1">
      <c r="A204" s="93" t="s">
        <v>105</v>
      </c>
      <c r="B204" s="48">
        <v>650</v>
      </c>
      <c r="C204" s="119">
        <v>5</v>
      </c>
      <c r="D204" s="131">
        <v>3</v>
      </c>
      <c r="E204" s="134" t="s">
        <v>203</v>
      </c>
      <c r="F204" s="133">
        <v>240</v>
      </c>
      <c r="G204" s="121">
        <v>1649.1</v>
      </c>
      <c r="H204" s="121">
        <v>1649.1</v>
      </c>
      <c r="I204" s="121"/>
      <c r="J204" s="121"/>
    </row>
    <row r="205" spans="1:10" ht="23.25" customHeight="1">
      <c r="A205" s="136" t="s">
        <v>127</v>
      </c>
      <c r="B205" s="48">
        <v>650</v>
      </c>
      <c r="C205" s="127">
        <v>8</v>
      </c>
      <c r="D205" s="131"/>
      <c r="E205" s="133"/>
      <c r="F205" s="133"/>
      <c r="G205" s="123">
        <f>G206+G235</f>
        <v>13895.400000000001</v>
      </c>
      <c r="H205" s="123">
        <f>H206+H227</f>
        <v>14502.6</v>
      </c>
      <c r="I205" s="121">
        <v>26.5</v>
      </c>
      <c r="J205" s="121"/>
    </row>
    <row r="206" spans="1:10" ht="21" customHeight="1">
      <c r="A206" s="72" t="s">
        <v>25</v>
      </c>
      <c r="B206" s="54">
        <v>650</v>
      </c>
      <c r="C206" s="186">
        <v>8</v>
      </c>
      <c r="D206" s="187">
        <v>1</v>
      </c>
      <c r="E206" s="188"/>
      <c r="F206" s="133"/>
      <c r="G206" s="121">
        <f>G207</f>
        <v>13864.2</v>
      </c>
      <c r="H206" s="121">
        <f>H207</f>
        <v>13864.2</v>
      </c>
      <c r="I206" s="121">
        <v>26.5</v>
      </c>
      <c r="J206" s="123"/>
    </row>
    <row r="207" spans="1:10" ht="21" customHeight="1">
      <c r="A207" s="102" t="s">
        <v>85</v>
      </c>
      <c r="B207" s="54">
        <v>650</v>
      </c>
      <c r="C207" s="186">
        <v>8</v>
      </c>
      <c r="D207" s="187">
        <v>1</v>
      </c>
      <c r="E207" s="89" t="s">
        <v>144</v>
      </c>
      <c r="F207" s="133"/>
      <c r="G207" s="121">
        <f>G208</f>
        <v>13864.2</v>
      </c>
      <c r="H207" s="121">
        <f>H208</f>
        <v>13864.2</v>
      </c>
      <c r="I207" s="121">
        <v>26.5</v>
      </c>
      <c r="J207" s="123"/>
    </row>
    <row r="208" spans="1:10" ht="34.5" customHeight="1">
      <c r="A208" s="93" t="s">
        <v>98</v>
      </c>
      <c r="B208" s="54">
        <v>650</v>
      </c>
      <c r="C208" s="186">
        <v>8</v>
      </c>
      <c r="D208" s="187">
        <v>1</v>
      </c>
      <c r="E208" s="133">
        <v>4070000000</v>
      </c>
      <c r="F208" s="133"/>
      <c r="G208" s="121">
        <f>G209+G212+G215+G218+G220+G222+G224</f>
        <v>13864.2</v>
      </c>
      <c r="H208" s="121">
        <f>H209+H212+H215+H218+H220+H222+H224</f>
        <v>13864.2</v>
      </c>
      <c r="I208" s="121">
        <v>26.5</v>
      </c>
      <c r="J208" s="123"/>
    </row>
    <row r="209" spans="1:10" ht="40.5" customHeight="1">
      <c r="A209" s="103" t="s">
        <v>154</v>
      </c>
      <c r="B209" s="54">
        <v>650</v>
      </c>
      <c r="C209" s="186">
        <v>8</v>
      </c>
      <c r="D209" s="187">
        <v>1</v>
      </c>
      <c r="E209" s="133">
        <v>4070082520</v>
      </c>
      <c r="F209" s="189"/>
      <c r="G209" s="121">
        <f aca="true" t="shared" si="12" ref="G209:I210">G210</f>
        <v>26.5</v>
      </c>
      <c r="H209" s="121">
        <f t="shared" si="12"/>
        <v>26.5</v>
      </c>
      <c r="I209" s="121">
        <f t="shared" si="12"/>
        <v>26.5</v>
      </c>
      <c r="J209" s="123"/>
    </row>
    <row r="210" spans="1:10" ht="39.75" customHeight="1">
      <c r="A210" s="93" t="s">
        <v>135</v>
      </c>
      <c r="B210" s="54">
        <v>650</v>
      </c>
      <c r="C210" s="186">
        <v>8</v>
      </c>
      <c r="D210" s="187">
        <v>1</v>
      </c>
      <c r="E210" s="133">
        <v>4070082520</v>
      </c>
      <c r="F210" s="134">
        <v>600</v>
      </c>
      <c r="G210" s="121">
        <f t="shared" si="12"/>
        <v>26.5</v>
      </c>
      <c r="H210" s="121">
        <f t="shared" si="12"/>
        <v>26.5</v>
      </c>
      <c r="I210" s="121">
        <f t="shared" si="12"/>
        <v>26.5</v>
      </c>
      <c r="J210" s="123"/>
    </row>
    <row r="211" spans="1:10" ht="49.5" customHeight="1">
      <c r="A211" s="93" t="s">
        <v>136</v>
      </c>
      <c r="B211" s="54">
        <v>650</v>
      </c>
      <c r="C211" s="186">
        <v>8</v>
      </c>
      <c r="D211" s="187">
        <v>1</v>
      </c>
      <c r="E211" s="133">
        <v>4070082520</v>
      </c>
      <c r="F211" s="134">
        <v>611</v>
      </c>
      <c r="G211" s="121">
        <v>26.5</v>
      </c>
      <c r="H211" s="121">
        <v>26.5</v>
      </c>
      <c r="I211" s="121">
        <v>26.5</v>
      </c>
      <c r="J211" s="123"/>
    </row>
    <row r="212" spans="1:10" ht="40.5" customHeight="1">
      <c r="A212" s="103" t="s">
        <v>154</v>
      </c>
      <c r="B212" s="54">
        <v>650</v>
      </c>
      <c r="C212" s="186">
        <v>8</v>
      </c>
      <c r="D212" s="187">
        <v>1</v>
      </c>
      <c r="E212" s="134" t="s">
        <v>222</v>
      </c>
      <c r="F212" s="134"/>
      <c r="G212" s="121">
        <f>G213</f>
        <v>4.7</v>
      </c>
      <c r="H212" s="121">
        <f>H213</f>
        <v>4.7</v>
      </c>
      <c r="I212" s="123"/>
      <c r="J212" s="123"/>
    </row>
    <row r="213" spans="1:10" ht="39.75" customHeight="1">
      <c r="A213" s="93" t="s">
        <v>135</v>
      </c>
      <c r="B213" s="54">
        <v>650</v>
      </c>
      <c r="C213" s="186">
        <v>8</v>
      </c>
      <c r="D213" s="187">
        <v>1</v>
      </c>
      <c r="E213" s="134" t="s">
        <v>222</v>
      </c>
      <c r="F213" s="134">
        <v>600</v>
      </c>
      <c r="G213" s="121">
        <f>G214</f>
        <v>4.7</v>
      </c>
      <c r="H213" s="121">
        <f>H214</f>
        <v>4.7</v>
      </c>
      <c r="I213" s="123"/>
      <c r="J213" s="123"/>
    </row>
    <row r="214" spans="1:10" ht="67.5" customHeight="1">
      <c r="A214" s="93" t="s">
        <v>136</v>
      </c>
      <c r="B214" s="54">
        <v>650</v>
      </c>
      <c r="C214" s="186">
        <v>8</v>
      </c>
      <c r="D214" s="187">
        <v>1</v>
      </c>
      <c r="E214" s="134" t="s">
        <v>222</v>
      </c>
      <c r="F214" s="134">
        <v>611</v>
      </c>
      <c r="G214" s="121">
        <v>4.7</v>
      </c>
      <c r="H214" s="121">
        <v>4.7</v>
      </c>
      <c r="I214" s="123"/>
      <c r="J214" s="123"/>
    </row>
    <row r="215" spans="1:10" ht="27.75" customHeight="1">
      <c r="A215" s="93" t="s">
        <v>99</v>
      </c>
      <c r="B215" s="54">
        <v>650</v>
      </c>
      <c r="C215" s="119">
        <v>8</v>
      </c>
      <c r="D215" s="131">
        <v>1</v>
      </c>
      <c r="E215" s="133">
        <v>4070000590</v>
      </c>
      <c r="F215" s="133"/>
      <c r="G215" s="121">
        <f>G216</f>
        <v>13619.5</v>
      </c>
      <c r="H215" s="121">
        <f>H216</f>
        <v>13619.5</v>
      </c>
      <c r="I215" s="123"/>
      <c r="J215" s="123"/>
    </row>
    <row r="216" spans="1:10" ht="36" customHeight="1">
      <c r="A216" s="93" t="s">
        <v>135</v>
      </c>
      <c r="B216" s="54">
        <v>650</v>
      </c>
      <c r="C216" s="119">
        <v>8</v>
      </c>
      <c r="D216" s="131">
        <v>1</v>
      </c>
      <c r="E216" s="133">
        <v>4070000590</v>
      </c>
      <c r="F216" s="133">
        <v>600</v>
      </c>
      <c r="G216" s="121">
        <f>G217</f>
        <v>13619.5</v>
      </c>
      <c r="H216" s="121">
        <f>H217</f>
        <v>13619.5</v>
      </c>
      <c r="I216" s="123"/>
      <c r="J216" s="123"/>
    </row>
    <row r="217" spans="1:10" ht="49.5" customHeight="1">
      <c r="A217" s="93" t="s">
        <v>136</v>
      </c>
      <c r="B217" s="54">
        <v>650</v>
      </c>
      <c r="C217" s="119">
        <v>8</v>
      </c>
      <c r="D217" s="131">
        <v>1</v>
      </c>
      <c r="E217" s="133">
        <v>4070000590</v>
      </c>
      <c r="F217" s="133">
        <v>611</v>
      </c>
      <c r="G217" s="121">
        <v>13619.5</v>
      </c>
      <c r="H217" s="121">
        <v>13619.5</v>
      </c>
      <c r="I217" s="123"/>
      <c r="J217" s="123"/>
    </row>
    <row r="218" spans="1:10" ht="30" customHeight="1">
      <c r="A218" s="93" t="s">
        <v>129</v>
      </c>
      <c r="B218" s="54">
        <v>650</v>
      </c>
      <c r="C218" s="119">
        <v>8</v>
      </c>
      <c r="D218" s="131">
        <v>1</v>
      </c>
      <c r="E218" s="133">
        <v>4070020700</v>
      </c>
      <c r="F218" s="133">
        <v>200</v>
      </c>
      <c r="G218" s="121">
        <f>G219</f>
        <v>48.5</v>
      </c>
      <c r="H218" s="121">
        <f>H219</f>
        <v>48.5</v>
      </c>
      <c r="I218" s="123"/>
      <c r="J218" s="123"/>
    </row>
    <row r="219" spans="1:10" ht="37.5" customHeight="1">
      <c r="A219" s="93" t="s">
        <v>105</v>
      </c>
      <c r="B219" s="54">
        <v>650</v>
      </c>
      <c r="C219" s="119">
        <v>8</v>
      </c>
      <c r="D219" s="131">
        <v>1</v>
      </c>
      <c r="E219" s="133">
        <v>4070020700</v>
      </c>
      <c r="F219" s="133">
        <v>240</v>
      </c>
      <c r="G219" s="121">
        <v>48.5</v>
      </c>
      <c r="H219" s="121">
        <v>48.5</v>
      </c>
      <c r="I219" s="123"/>
      <c r="J219" s="123"/>
    </row>
    <row r="220" spans="1:10" ht="24" customHeight="1">
      <c r="A220" s="93" t="s">
        <v>188</v>
      </c>
      <c r="B220" s="54">
        <v>650</v>
      </c>
      <c r="C220" s="119">
        <v>8</v>
      </c>
      <c r="D220" s="131">
        <v>1</v>
      </c>
      <c r="E220" s="133">
        <v>4070020700</v>
      </c>
      <c r="F220" s="133">
        <v>300</v>
      </c>
      <c r="G220" s="121">
        <v>135</v>
      </c>
      <c r="H220" s="121">
        <v>135</v>
      </c>
      <c r="I220" s="123"/>
      <c r="J220" s="123"/>
    </row>
    <row r="221" spans="1:10" ht="23.25" customHeight="1">
      <c r="A221" s="93" t="s">
        <v>189</v>
      </c>
      <c r="B221" s="54">
        <v>650</v>
      </c>
      <c r="C221" s="119">
        <v>8</v>
      </c>
      <c r="D221" s="131">
        <v>1</v>
      </c>
      <c r="E221" s="133">
        <v>4070020700</v>
      </c>
      <c r="F221" s="133">
        <v>360</v>
      </c>
      <c r="G221" s="121">
        <v>135</v>
      </c>
      <c r="H221" s="121">
        <v>135</v>
      </c>
      <c r="I221" s="121"/>
      <c r="J221" s="121"/>
    </row>
    <row r="222" spans="1:10" ht="37.5" customHeight="1">
      <c r="A222" s="93" t="s">
        <v>135</v>
      </c>
      <c r="B222" s="54">
        <v>650</v>
      </c>
      <c r="C222" s="119">
        <v>8</v>
      </c>
      <c r="D222" s="131">
        <v>1</v>
      </c>
      <c r="E222" s="133">
        <v>4070020700</v>
      </c>
      <c r="F222" s="133">
        <v>600</v>
      </c>
      <c r="G222" s="121">
        <v>20</v>
      </c>
      <c r="H222" s="121">
        <v>20</v>
      </c>
      <c r="I222" s="121"/>
      <c r="J222" s="121"/>
    </row>
    <row r="223" spans="1:10" ht="31.5" customHeight="1">
      <c r="A223" s="93" t="s">
        <v>224</v>
      </c>
      <c r="B223" s="54">
        <v>650</v>
      </c>
      <c r="C223" s="119">
        <v>8</v>
      </c>
      <c r="D223" s="131">
        <v>1</v>
      </c>
      <c r="E223" s="133">
        <v>4070020700</v>
      </c>
      <c r="F223" s="133">
        <v>633</v>
      </c>
      <c r="G223" s="121">
        <v>20</v>
      </c>
      <c r="H223" s="121">
        <v>20</v>
      </c>
      <c r="I223" s="121"/>
      <c r="J223" s="121"/>
    </row>
    <row r="224" spans="1:10" ht="51" customHeight="1">
      <c r="A224" s="93" t="s">
        <v>194</v>
      </c>
      <c r="B224" s="54">
        <v>650</v>
      </c>
      <c r="C224" s="119">
        <v>8</v>
      </c>
      <c r="D224" s="131">
        <v>1</v>
      </c>
      <c r="E224" s="133">
        <v>4070089212</v>
      </c>
      <c r="F224" s="133"/>
      <c r="G224" s="121">
        <v>10</v>
      </c>
      <c r="H224" s="121">
        <v>10</v>
      </c>
      <c r="I224" s="121"/>
      <c r="J224" s="121"/>
    </row>
    <row r="225" spans="1:10" ht="39.75" customHeight="1">
      <c r="A225" s="93" t="s">
        <v>135</v>
      </c>
      <c r="B225" s="54">
        <v>650</v>
      </c>
      <c r="C225" s="119">
        <v>8</v>
      </c>
      <c r="D225" s="131">
        <v>1</v>
      </c>
      <c r="E225" s="133">
        <v>4070089212</v>
      </c>
      <c r="F225" s="133">
        <v>600</v>
      </c>
      <c r="G225" s="121">
        <v>10</v>
      </c>
      <c r="H225" s="121">
        <v>10</v>
      </c>
      <c r="I225" s="121"/>
      <c r="J225" s="121"/>
    </row>
    <row r="226" spans="1:10" ht="30.75" customHeight="1">
      <c r="A226" s="93" t="s">
        <v>223</v>
      </c>
      <c r="B226" s="54">
        <v>650</v>
      </c>
      <c r="C226" s="119">
        <v>8</v>
      </c>
      <c r="D226" s="131">
        <v>1</v>
      </c>
      <c r="E226" s="133">
        <v>4070089212</v>
      </c>
      <c r="F226" s="133">
        <v>612</v>
      </c>
      <c r="G226" s="121">
        <v>10</v>
      </c>
      <c r="H226" s="121">
        <v>10</v>
      </c>
      <c r="I226" s="34"/>
      <c r="J226" s="43"/>
    </row>
    <row r="227" spans="1:10" ht="31.5" customHeight="1">
      <c r="A227" s="93" t="s">
        <v>187</v>
      </c>
      <c r="B227" s="54">
        <v>650</v>
      </c>
      <c r="C227" s="119">
        <v>8</v>
      </c>
      <c r="D227" s="131">
        <v>4</v>
      </c>
      <c r="E227" s="133"/>
      <c r="F227" s="133"/>
      <c r="G227" s="121">
        <f>G228</f>
        <v>638.4000000000001</v>
      </c>
      <c r="H227" s="121">
        <f>H228</f>
        <v>638.4000000000001</v>
      </c>
      <c r="I227" s="55"/>
      <c r="J227" s="55"/>
    </row>
    <row r="228" spans="1:10" ht="32.25" customHeight="1">
      <c r="A228" s="93" t="s">
        <v>98</v>
      </c>
      <c r="B228" s="54">
        <v>650</v>
      </c>
      <c r="C228" s="119">
        <v>8</v>
      </c>
      <c r="D228" s="131">
        <v>4</v>
      </c>
      <c r="E228" s="133">
        <v>4070000000</v>
      </c>
      <c r="F228" s="133"/>
      <c r="G228" s="121">
        <f>G231+G229</f>
        <v>638.4000000000001</v>
      </c>
      <c r="H228" s="121">
        <f>H231+H229</f>
        <v>638.4000000000001</v>
      </c>
      <c r="I228" s="34"/>
      <c r="J228" s="34"/>
    </row>
    <row r="229" spans="1:10" ht="38.25" customHeight="1">
      <c r="A229" s="93" t="s">
        <v>135</v>
      </c>
      <c r="B229" s="54">
        <v>650</v>
      </c>
      <c r="C229" s="119">
        <v>8</v>
      </c>
      <c r="D229" s="131">
        <v>4</v>
      </c>
      <c r="E229" s="133">
        <v>4070020700</v>
      </c>
      <c r="F229" s="133">
        <v>600</v>
      </c>
      <c r="G229" s="121">
        <v>20</v>
      </c>
      <c r="H229" s="121">
        <v>20</v>
      </c>
      <c r="I229" s="34"/>
      <c r="J229" s="34"/>
    </row>
    <row r="230" spans="1:10" ht="29.25" customHeight="1">
      <c r="A230" s="93" t="s">
        <v>224</v>
      </c>
      <c r="B230" s="54">
        <v>650</v>
      </c>
      <c r="C230" s="119">
        <v>8</v>
      </c>
      <c r="D230" s="131">
        <v>4</v>
      </c>
      <c r="E230" s="133">
        <v>4070020700</v>
      </c>
      <c r="F230" s="133">
        <v>633</v>
      </c>
      <c r="G230" s="121">
        <v>20</v>
      </c>
      <c r="H230" s="121">
        <v>20</v>
      </c>
      <c r="I230" s="34"/>
      <c r="J230" s="34"/>
    </row>
    <row r="231" spans="1:10" ht="40.5" customHeight="1">
      <c r="A231" s="93" t="s">
        <v>221</v>
      </c>
      <c r="B231" s="54">
        <v>650</v>
      </c>
      <c r="C231" s="119">
        <v>8</v>
      </c>
      <c r="D231" s="131">
        <v>4</v>
      </c>
      <c r="E231" s="133">
        <v>4070089031</v>
      </c>
      <c r="F231" s="133"/>
      <c r="G231" s="121">
        <f>G236+G234+G232</f>
        <v>618.4000000000001</v>
      </c>
      <c r="H231" s="121">
        <f>H236+H234+H232</f>
        <v>618.4000000000001</v>
      </c>
      <c r="I231" s="34"/>
      <c r="J231" s="34"/>
    </row>
    <row r="232" spans="1:10" ht="30.75" customHeight="1">
      <c r="A232" s="93" t="s">
        <v>129</v>
      </c>
      <c r="B232" s="54">
        <v>650</v>
      </c>
      <c r="C232" s="119">
        <v>8</v>
      </c>
      <c r="D232" s="131">
        <v>4</v>
      </c>
      <c r="E232" s="133">
        <v>4070089031</v>
      </c>
      <c r="F232" s="133">
        <v>200</v>
      </c>
      <c r="G232" s="121">
        <f>G233</f>
        <v>4</v>
      </c>
      <c r="H232" s="121">
        <f>H233</f>
        <v>4</v>
      </c>
      <c r="I232" s="34"/>
      <c r="J232" s="34"/>
    </row>
    <row r="233" spans="1:15" ht="42.75" customHeight="1">
      <c r="A233" s="93" t="s">
        <v>105</v>
      </c>
      <c r="B233" s="54">
        <v>650</v>
      </c>
      <c r="C233" s="119">
        <v>8</v>
      </c>
      <c r="D233" s="131">
        <v>4</v>
      </c>
      <c r="E233" s="133">
        <v>4070089031</v>
      </c>
      <c r="F233" s="133">
        <v>240</v>
      </c>
      <c r="G233" s="121">
        <v>4</v>
      </c>
      <c r="H233" s="121">
        <v>4</v>
      </c>
      <c r="I233" s="34"/>
      <c r="J233" s="34"/>
      <c r="O233" s="54">
        <v>650</v>
      </c>
    </row>
    <row r="234" spans="1:10" ht="30.75" customHeight="1">
      <c r="A234" s="93" t="s">
        <v>188</v>
      </c>
      <c r="B234" s="54">
        <v>650</v>
      </c>
      <c r="C234" s="119">
        <v>8</v>
      </c>
      <c r="D234" s="131">
        <v>4</v>
      </c>
      <c r="E234" s="133">
        <v>4070089031</v>
      </c>
      <c r="F234" s="133">
        <v>300</v>
      </c>
      <c r="G234" s="121">
        <f>G235</f>
        <v>31.2</v>
      </c>
      <c r="H234" s="121">
        <f>H235</f>
        <v>31.2</v>
      </c>
      <c r="I234" s="34"/>
      <c r="J234" s="34"/>
    </row>
    <row r="235" spans="1:10" ht="18" customHeight="1">
      <c r="A235" s="93" t="s">
        <v>189</v>
      </c>
      <c r="B235" s="54">
        <v>650</v>
      </c>
      <c r="C235" s="119">
        <v>8</v>
      </c>
      <c r="D235" s="131">
        <v>4</v>
      </c>
      <c r="E235" s="133">
        <v>4070089031</v>
      </c>
      <c r="F235" s="133">
        <v>360</v>
      </c>
      <c r="G235" s="121">
        <v>31.2</v>
      </c>
      <c r="H235" s="121">
        <v>31.2</v>
      </c>
      <c r="I235" s="34"/>
      <c r="J235" s="34"/>
    </row>
    <row r="236" spans="1:10" ht="35.25" customHeight="1">
      <c r="A236" s="93" t="s">
        <v>135</v>
      </c>
      <c r="B236" s="54">
        <v>650</v>
      </c>
      <c r="C236" s="119">
        <v>8</v>
      </c>
      <c r="D236" s="131">
        <v>4</v>
      </c>
      <c r="E236" s="133">
        <v>4070089031</v>
      </c>
      <c r="F236" s="133">
        <v>600</v>
      </c>
      <c r="G236" s="121">
        <f>G237</f>
        <v>583.2</v>
      </c>
      <c r="H236" s="121">
        <f>H237</f>
        <v>583.2</v>
      </c>
      <c r="I236" s="34"/>
      <c r="J236" s="34"/>
    </row>
    <row r="237" spans="1:10" ht="29.25" customHeight="1">
      <c r="A237" s="93" t="s">
        <v>224</v>
      </c>
      <c r="B237" s="54">
        <v>650</v>
      </c>
      <c r="C237" s="119">
        <v>8</v>
      </c>
      <c r="D237" s="131">
        <v>4</v>
      </c>
      <c r="E237" s="133">
        <v>4070089031</v>
      </c>
      <c r="F237" s="133">
        <v>633</v>
      </c>
      <c r="G237" s="121">
        <v>583.2</v>
      </c>
      <c r="H237" s="121">
        <v>583.2</v>
      </c>
      <c r="I237" s="34"/>
      <c r="J237" s="34"/>
    </row>
    <row r="238" spans="1:10" ht="18" customHeight="1">
      <c r="A238" s="136" t="s">
        <v>31</v>
      </c>
      <c r="B238" s="48">
        <v>650</v>
      </c>
      <c r="C238" s="127">
        <v>11</v>
      </c>
      <c r="D238" s="128"/>
      <c r="E238" s="137"/>
      <c r="F238" s="133"/>
      <c r="G238" s="123">
        <f>G239</f>
        <v>122</v>
      </c>
      <c r="H238" s="123">
        <f>H239</f>
        <v>122</v>
      </c>
      <c r="I238" s="55"/>
      <c r="J238" s="114"/>
    </row>
    <row r="239" spans="1:10" ht="19.5" customHeight="1">
      <c r="A239" s="72" t="s">
        <v>58</v>
      </c>
      <c r="B239" s="48">
        <v>650</v>
      </c>
      <c r="C239" s="119">
        <v>11</v>
      </c>
      <c r="D239" s="131">
        <v>1</v>
      </c>
      <c r="E239" s="133"/>
      <c r="F239" s="133"/>
      <c r="G239" s="121">
        <f>G240</f>
        <v>122</v>
      </c>
      <c r="H239" s="121">
        <f>H240</f>
        <v>122</v>
      </c>
      <c r="I239" s="35"/>
      <c r="J239" s="35"/>
    </row>
    <row r="240" spans="1:10" ht="19.5" customHeight="1">
      <c r="A240" s="93" t="s">
        <v>130</v>
      </c>
      <c r="B240" s="48">
        <v>650</v>
      </c>
      <c r="C240" s="119">
        <v>11</v>
      </c>
      <c r="D240" s="131">
        <v>1</v>
      </c>
      <c r="E240" s="133">
        <v>4100000000</v>
      </c>
      <c r="F240" s="133"/>
      <c r="G240" s="121">
        <f>G242</f>
        <v>122</v>
      </c>
      <c r="H240" s="121">
        <f>H242</f>
        <v>122</v>
      </c>
      <c r="I240" s="35"/>
      <c r="J240" s="35"/>
    </row>
    <row r="241" spans="1:10" ht="38.25">
      <c r="A241" s="93" t="s">
        <v>131</v>
      </c>
      <c r="B241" s="48">
        <v>650</v>
      </c>
      <c r="C241" s="119">
        <v>11</v>
      </c>
      <c r="D241" s="131">
        <v>1</v>
      </c>
      <c r="E241" s="133">
        <v>4100020800</v>
      </c>
      <c r="F241" s="133"/>
      <c r="G241" s="121">
        <f>G242</f>
        <v>122</v>
      </c>
      <c r="H241" s="121">
        <f>H242</f>
        <v>122</v>
      </c>
      <c r="I241" s="35"/>
      <c r="J241" s="35"/>
    </row>
    <row r="242" spans="1:10" ht="25.5" customHeight="1">
      <c r="A242" s="93" t="s">
        <v>129</v>
      </c>
      <c r="B242" s="48">
        <v>650</v>
      </c>
      <c r="C242" s="119">
        <v>11</v>
      </c>
      <c r="D242" s="131">
        <v>1</v>
      </c>
      <c r="E242" s="133">
        <v>4100020800</v>
      </c>
      <c r="F242" s="133">
        <v>200</v>
      </c>
      <c r="G242" s="121">
        <f>G243</f>
        <v>122</v>
      </c>
      <c r="H242" s="121">
        <f>H243</f>
        <v>122</v>
      </c>
      <c r="I242" s="35"/>
      <c r="J242" s="35"/>
    </row>
    <row r="243" spans="1:10" ht="38.25">
      <c r="A243" s="93" t="s">
        <v>105</v>
      </c>
      <c r="B243" s="48">
        <v>650</v>
      </c>
      <c r="C243" s="119">
        <v>11</v>
      </c>
      <c r="D243" s="131">
        <v>1</v>
      </c>
      <c r="E243" s="133">
        <v>4100020800</v>
      </c>
      <c r="F243" s="133">
        <v>240</v>
      </c>
      <c r="G243" s="121">
        <v>122</v>
      </c>
      <c r="H243" s="121">
        <v>122</v>
      </c>
      <c r="I243" s="35"/>
      <c r="J243" s="35"/>
    </row>
    <row r="244" spans="1:10" ht="12.75">
      <c r="A244" s="136" t="s">
        <v>76</v>
      </c>
      <c r="B244" s="35"/>
      <c r="C244" s="122"/>
      <c r="D244" s="122"/>
      <c r="E244" s="122"/>
      <c r="F244" s="122"/>
      <c r="G244" s="124" t="e">
        <f>G25+G69+G78+G114+G168+G205+G238</f>
        <v>#REF!</v>
      </c>
      <c r="H244" s="124">
        <f>H25+H69+H78+H114+H168+H205+H238</f>
        <v>144342.4</v>
      </c>
      <c r="I244" s="114">
        <f>I205+I121+I78+I69+I168</f>
        <v>10329</v>
      </c>
      <c r="J244" s="114">
        <f>J205+J121+J78+J69</f>
        <v>777.7</v>
      </c>
    </row>
  </sheetData>
  <sheetProtection/>
  <mergeCells count="11">
    <mergeCell ref="C10:J10"/>
    <mergeCell ref="E11:J11"/>
    <mergeCell ref="F12:J12"/>
    <mergeCell ref="A15:I15"/>
    <mergeCell ref="A13:I13"/>
    <mergeCell ref="A14:I14"/>
    <mergeCell ref="I5:J5"/>
    <mergeCell ref="C6:J6"/>
    <mergeCell ref="E7:J7"/>
    <mergeCell ref="F8:J8"/>
    <mergeCell ref="I9:J9"/>
  </mergeCells>
  <printOptions/>
  <pageMargins left="0.75" right="0.18" top="0.16" bottom="0.15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Дмитриева, Любовь Карбаевна</cp:lastModifiedBy>
  <cp:lastPrinted>2021-12-15T07:07:39Z</cp:lastPrinted>
  <dcterms:created xsi:type="dcterms:W3CDTF">2007-10-01T08:39:13Z</dcterms:created>
  <dcterms:modified xsi:type="dcterms:W3CDTF">2021-12-16T05:39:23Z</dcterms:modified>
  <cp:category/>
  <cp:version/>
  <cp:contentType/>
  <cp:contentStatus/>
</cp:coreProperties>
</file>